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505" windowHeight="12495" activeTab="0"/>
  </bookViews>
  <sheets>
    <sheet name="visform2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<sst xmlns="http://schemas.openxmlformats.org/spreadsheetml/2006/main" count="80" uniqueCount="63">
  <si>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Tm</t>
  </si>
  <si>
    <t>Period UT</t>
  </si>
  <si>
    <t>T.eff</t>
  </si>
  <si>
    <t>Lm</t>
  </si>
  <si>
    <t>Stream</t>
  </si>
  <si>
    <t>Spo</t>
  </si>
  <si>
    <t>Ntot</t>
  </si>
  <si>
    <t>M</t>
  </si>
  <si>
    <t>UT</t>
  </si>
  <si>
    <t>Start</t>
  </si>
  <si>
    <t>End</t>
  </si>
  <si>
    <t>Cloud</t>
  </si>
  <si>
    <t>Remarks:</t>
  </si>
  <si>
    <t xml:space="preserve"> </t>
  </si>
  <si>
    <t>[h]</t>
  </si>
  <si>
    <t>At :</t>
  </si>
  <si>
    <t>Dec :</t>
  </si>
  <si>
    <t xml:space="preserve">Country : </t>
  </si>
  <si>
    <t>Date :</t>
  </si>
  <si>
    <t>Observer :</t>
  </si>
  <si>
    <t>IMO-Code :</t>
  </si>
  <si>
    <t>Adres :</t>
  </si>
  <si>
    <t>Phone :</t>
  </si>
  <si>
    <t>E-mail :</t>
  </si>
  <si>
    <t>Observing place :</t>
  </si>
  <si>
    <t>Coordinates :</t>
  </si>
  <si>
    <t>Center of vision :</t>
  </si>
  <si>
    <t>Start UT :</t>
  </si>
  <si>
    <t>End UT :</t>
  </si>
  <si>
    <t>Teff [h] :</t>
  </si>
  <si>
    <t>Dutch Meteor Society</t>
  </si>
  <si>
    <t>mean</t>
  </si>
  <si>
    <t>total</t>
  </si>
  <si>
    <t>NB  :</t>
  </si>
  <si>
    <t>RA  :</t>
  </si>
  <si>
    <t>Shower</t>
  </si>
  <si>
    <t>alpha</t>
  </si>
  <si>
    <t>delta</t>
  </si>
  <si>
    <t>Help!</t>
  </si>
  <si>
    <t>©k.miskotte versie 3.02</t>
  </si>
  <si>
    <t>Sietse Dijkstra</t>
  </si>
  <si>
    <t>DIJSI</t>
  </si>
  <si>
    <t>Nederhorst 56 7608 JX Almelo</t>
  </si>
  <si>
    <t>sietsedavid@gmail.com</t>
  </si>
  <si>
    <t>PER</t>
  </si>
  <si>
    <t>SDA</t>
  </si>
  <si>
    <t>9/10</t>
  </si>
  <si>
    <t>Roque de los muchachos</t>
  </si>
  <si>
    <t>La Palma-Spanje</t>
  </si>
  <si>
    <t>Deze nacht even met Felix Bettonville en de Oostenrijker Thomas Wieland</t>
  </si>
  <si>
    <t>De berg op geweest een paar honderd meter beneden de eigenlijke sterrenwacht.</t>
  </si>
  <si>
    <t>Meeste tijd astrofotografie en 0,78 uur Effectief meteoren ingesproken</t>
  </si>
  <si>
    <t xml:space="preserve"> In de nanacht. Zodiakale licht nog duidelijk te zien.</t>
  </si>
  <si>
    <t>Thomas en Felix sliepen toen ik heb ingesproken.</t>
  </si>
  <si>
    <t>n 10 graden ongeveer.</t>
  </si>
  <si>
    <t>WL</t>
  </si>
  <si>
    <t>0h18m</t>
  </si>
  <si>
    <t>C</t>
  </si>
  <si>
    <t>SPO</t>
  </si>
  <si>
    <t xml:space="preserve"> 28°45'01"</t>
  </si>
  <si>
    <t>17°50'00"</t>
  </si>
  <si>
    <t>sessie: 1 1e La Palma</t>
  </si>
  <si>
    <t>Eerste nacht op La Palma. Eerste sessie dit jaar. Nr Laatste meteoor: 12.250. Matige omstandigheden voor La Palma deze nacht. Wat cirrus en niet supertransparant. Voor Nederlandse begrippen nog altijd een best wel goede hemel!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</si>
</sst>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2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22"/>
      <name val="Arial"/>
      <family val="2"/>
    </font>
    <font>
      <sz val="10"/>
      <color indexed="1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20" fontId="0" fillId="0" borderId="12" xfId="0" applyNumberFormat="1" applyBorder="1" applyAlignment="1" applyProtection="1">
      <alignment horizontal="center"/>
      <protection locked="0"/>
    </xf>
    <xf numFmtId="20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/>
      <protection hidden="1"/>
    </xf>
    <xf numFmtId="0" fontId="5" fillId="34" borderId="16" xfId="0" applyFont="1" applyFill="1" applyBorder="1" applyAlignment="1" applyProtection="1">
      <alignment/>
      <protection hidden="1"/>
    </xf>
    <xf numFmtId="0" fontId="5" fillId="34" borderId="17" xfId="0" applyFont="1" applyFill="1" applyBorder="1" applyAlignment="1" applyProtection="1">
      <alignment horizontal="center"/>
      <protection hidden="1"/>
    </xf>
    <xf numFmtId="0" fontId="5" fillId="34" borderId="18" xfId="0" applyFont="1" applyFill="1" applyBorder="1" applyAlignment="1" applyProtection="1">
      <alignment horizontal="center"/>
      <protection hidden="1"/>
    </xf>
    <xf numFmtId="0" fontId="5" fillId="34" borderId="19" xfId="0" applyFont="1" applyFill="1" applyBorder="1" applyAlignment="1" applyProtection="1">
      <alignment horizontal="center"/>
      <protection hidden="1"/>
    </xf>
    <xf numFmtId="1" fontId="1" fillId="35" borderId="20" xfId="0" applyNumberFormat="1" applyFont="1" applyFill="1" applyBorder="1" applyAlignment="1" applyProtection="1">
      <alignment horizontal="center"/>
      <protection hidden="1"/>
    </xf>
    <xf numFmtId="1" fontId="1" fillId="35" borderId="21" xfId="0" applyNumberFormat="1" applyFont="1" applyFill="1" applyBorder="1" applyAlignment="1" applyProtection="1">
      <alignment horizontal="center"/>
      <protection hidden="1"/>
    </xf>
    <xf numFmtId="1" fontId="1" fillId="35" borderId="22" xfId="0" applyNumberFormat="1" applyFont="1" applyFill="1" applyBorder="1" applyAlignment="1" applyProtection="1">
      <alignment horizontal="center"/>
      <protection hidden="1"/>
    </xf>
    <xf numFmtId="2" fontId="1" fillId="34" borderId="23" xfId="0" applyNumberFormat="1" applyFont="1" applyFill="1" applyBorder="1" applyAlignment="1" applyProtection="1">
      <alignment horizontal="center"/>
      <protection hidden="1"/>
    </xf>
    <xf numFmtId="1" fontId="1" fillId="34" borderId="23" xfId="0" applyNumberFormat="1" applyFont="1" applyFill="1" applyBorder="1" applyAlignment="1" applyProtection="1">
      <alignment horizontal="center"/>
      <protection hidden="1"/>
    </xf>
    <xf numFmtId="1" fontId="1" fillId="34" borderId="24" xfId="0" applyNumberFormat="1" applyFont="1" applyFill="1" applyBorder="1" applyAlignment="1" applyProtection="1">
      <alignment horizontal="center"/>
      <protection hidden="1"/>
    </xf>
    <xf numFmtId="0" fontId="4" fillId="35" borderId="25" xfId="0" applyFont="1" applyFill="1" applyBorder="1" applyAlignment="1" applyProtection="1">
      <alignment horizontal="center"/>
      <protection hidden="1"/>
    </xf>
    <xf numFmtId="0" fontId="4" fillId="35" borderId="26" xfId="0" applyFont="1" applyFill="1" applyBorder="1" applyAlignment="1" applyProtection="1">
      <alignment horizontal="center"/>
      <protection hidden="1"/>
    </xf>
    <xf numFmtId="2" fontId="0" fillId="34" borderId="13" xfId="0" applyNumberFormat="1" applyFill="1" applyBorder="1" applyAlignment="1" applyProtection="1">
      <alignment horizontal="center"/>
      <protection hidden="1"/>
    </xf>
    <xf numFmtId="2" fontId="0" fillId="34" borderId="18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locked="0"/>
    </xf>
    <xf numFmtId="192" fontId="0" fillId="0" borderId="18" xfId="0" applyNumberFormat="1" applyBorder="1" applyAlignment="1" applyProtection="1">
      <alignment horizontal="center"/>
      <protection locked="0"/>
    </xf>
    <xf numFmtId="1" fontId="1" fillId="34" borderId="27" xfId="0" applyNumberFormat="1" applyFont="1" applyFill="1" applyBorder="1" applyAlignment="1" applyProtection="1">
      <alignment horizontal="center"/>
      <protection hidden="1"/>
    </xf>
    <xf numFmtId="2" fontId="0" fillId="34" borderId="27" xfId="0" applyNumberFormat="1" applyFill="1" applyBorder="1" applyAlignment="1" applyProtection="1">
      <alignment horizontal="center"/>
      <protection hidden="1"/>
    </xf>
    <xf numFmtId="1" fontId="1" fillId="35" borderId="28" xfId="0" applyNumberFormat="1" applyFont="1" applyFill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locked="0"/>
    </xf>
    <xf numFmtId="1" fontId="0" fillId="34" borderId="29" xfId="0" applyNumberFormat="1" applyFill="1" applyBorder="1" applyAlignment="1" applyProtection="1">
      <alignment horizontal="center"/>
      <protection hidden="1"/>
    </xf>
    <xf numFmtId="1" fontId="0" fillId="34" borderId="18" xfId="0" applyNumberFormat="1" applyFill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locked="0"/>
    </xf>
    <xf numFmtId="0" fontId="4" fillId="35" borderId="31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4" fillId="35" borderId="33" xfId="0" applyFont="1" applyFill="1" applyBorder="1" applyAlignment="1" applyProtection="1">
      <alignment horizontal="center"/>
      <protection hidden="1"/>
    </xf>
    <xf numFmtId="20" fontId="1" fillId="34" borderId="34" xfId="0" applyNumberFormat="1" applyFont="1" applyFill="1" applyBorder="1" applyAlignment="1" applyProtection="1">
      <alignment horizontal="center"/>
      <protection hidden="1"/>
    </xf>
    <xf numFmtId="20" fontId="1" fillId="34" borderId="23" xfId="0" applyNumberFormat="1" applyFont="1" applyFill="1" applyBorder="1" applyAlignment="1" applyProtection="1">
      <alignment horizontal="center"/>
      <protection hidden="1"/>
    </xf>
    <xf numFmtId="1" fontId="4" fillId="35" borderId="0" xfId="0" applyNumberFormat="1" applyFont="1" applyFill="1" applyBorder="1" applyAlignment="1" applyProtection="1">
      <alignment horizontal="center"/>
      <protection hidden="1"/>
    </xf>
    <xf numFmtId="1" fontId="4" fillId="35" borderId="18" xfId="0" applyNumberFormat="1" applyFont="1" applyFill="1" applyBorder="1" applyAlignment="1" applyProtection="1">
      <alignment horizontal="center"/>
      <protection hidden="1"/>
    </xf>
    <xf numFmtId="1" fontId="4" fillId="35" borderId="13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11" fillId="34" borderId="13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 horizontal="center"/>
      <protection hidden="1"/>
    </xf>
    <xf numFmtId="0" fontId="7" fillId="34" borderId="11" xfId="0" applyFont="1" applyFill="1" applyBorder="1" applyAlignment="1" applyProtection="1">
      <alignment horizontal="center"/>
      <protection hidden="1"/>
    </xf>
    <xf numFmtId="1" fontId="1" fillId="35" borderId="35" xfId="0" applyNumberFormat="1" applyFont="1" applyFill="1" applyBorder="1" applyAlignment="1" applyProtection="1">
      <alignment horizontal="center"/>
      <protection locked="0"/>
    </xf>
    <xf numFmtId="0" fontId="9" fillId="34" borderId="13" xfId="44" applyFill="1" applyBorder="1" applyAlignment="1" applyProtection="1">
      <alignment horizontal="center"/>
      <protection hidden="1"/>
    </xf>
    <xf numFmtId="2" fontId="0" fillId="0" borderId="29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7" fillId="34" borderId="11" xfId="0" applyFont="1" applyFill="1" applyBorder="1" applyAlignment="1" applyProtection="1">
      <alignment horizontal="left"/>
      <protection hidden="1"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34" borderId="37" xfId="0" applyFont="1" applyFill="1" applyBorder="1" applyAlignment="1" applyProtection="1">
      <alignment/>
      <protection hidden="1"/>
    </xf>
    <xf numFmtId="0" fontId="7" fillId="34" borderId="18" xfId="0" applyFont="1" applyFill="1" applyBorder="1" applyAlignment="1" applyProtection="1">
      <alignment/>
      <protection hidden="1"/>
    </xf>
    <xf numFmtId="0" fontId="7" fillId="34" borderId="19" xfId="0" applyFont="1" applyFill="1" applyBorder="1" applyAlignment="1" applyProtection="1">
      <alignment/>
      <protection hidden="1"/>
    </xf>
    <xf numFmtId="192" fontId="3" fillId="33" borderId="10" xfId="0" applyNumberFormat="1" applyFont="1" applyFill="1" applyBorder="1" applyAlignment="1" applyProtection="1">
      <alignment horizontal="center"/>
      <protection locked="0"/>
    </xf>
    <xf numFmtId="192" fontId="3" fillId="33" borderId="38" xfId="0" applyNumberFormat="1" applyFont="1" applyFill="1" applyBorder="1" applyAlignment="1" applyProtection="1">
      <alignment horizontal="center"/>
      <protection locked="0"/>
    </xf>
    <xf numFmtId="0" fontId="5" fillId="34" borderId="39" xfId="0" applyFont="1" applyFill="1" applyBorder="1" applyAlignment="1" applyProtection="1">
      <alignment horizontal="right"/>
      <protection hidden="1"/>
    </xf>
    <xf numFmtId="0" fontId="5" fillId="34" borderId="40" xfId="0" applyFont="1" applyFill="1" applyBorder="1" applyAlignment="1" applyProtection="1">
      <alignment horizontal="right"/>
      <protection hidden="1"/>
    </xf>
    <xf numFmtId="0" fontId="5" fillId="34" borderId="41" xfId="0" applyFont="1" applyFill="1" applyBorder="1" applyAlignment="1" applyProtection="1">
      <alignment horizontal="right"/>
      <protection hidden="1"/>
    </xf>
    <xf numFmtId="0" fontId="3" fillId="34" borderId="19" xfId="0" applyFont="1" applyFill="1" applyBorder="1" applyAlignment="1" applyProtection="1">
      <alignment horizontal="center"/>
      <protection hidden="1"/>
    </xf>
    <xf numFmtId="0" fontId="3" fillId="34" borderId="42" xfId="0" applyFont="1" applyFill="1" applyBorder="1" applyAlignment="1" applyProtection="1">
      <alignment horizontal="center"/>
      <protection hidden="1"/>
    </xf>
    <xf numFmtId="0" fontId="3" fillId="34" borderId="4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42" xfId="0" applyFont="1" applyFill="1" applyBorder="1" applyAlignment="1" applyProtection="1">
      <alignment horizontal="left"/>
      <protection locked="0"/>
    </xf>
    <xf numFmtId="0" fontId="3" fillId="33" borderId="38" xfId="0" applyFont="1" applyFill="1" applyBorder="1" applyAlignment="1" applyProtection="1">
      <alignment horizontal="left"/>
      <protection locked="0"/>
    </xf>
    <xf numFmtId="0" fontId="6" fillId="34" borderId="43" xfId="0" applyFont="1" applyFill="1" applyBorder="1" applyAlignment="1" applyProtection="1">
      <alignment horizontal="right"/>
      <protection hidden="1"/>
    </xf>
    <xf numFmtId="0" fontId="6" fillId="34" borderId="30" xfId="0" applyFont="1" applyFill="1" applyBorder="1" applyAlignment="1" applyProtection="1">
      <alignment horizontal="right"/>
      <protection hidden="1"/>
    </xf>
    <xf numFmtId="0" fontId="6" fillId="34" borderId="44" xfId="0" applyFont="1" applyFill="1" applyBorder="1" applyAlignment="1" applyProtection="1">
      <alignment horizontal="right"/>
      <protection hidden="1"/>
    </xf>
    <xf numFmtId="0" fontId="6" fillId="34" borderId="12" xfId="0" applyFont="1" applyFill="1" applyBorder="1" applyAlignment="1" applyProtection="1">
      <alignment horizontal="right"/>
      <protection hidden="1"/>
    </xf>
    <xf numFmtId="0" fontId="6" fillId="34" borderId="0" xfId="0" applyFont="1" applyFill="1" applyBorder="1" applyAlignment="1" applyProtection="1">
      <alignment horizontal="right"/>
      <protection hidden="1"/>
    </xf>
    <xf numFmtId="0" fontId="6" fillId="34" borderId="13" xfId="0" applyFont="1" applyFill="1" applyBorder="1" applyAlignment="1" applyProtection="1">
      <alignment horizontal="right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7" fillId="34" borderId="45" xfId="0" applyFont="1" applyFill="1" applyBorder="1" applyAlignment="1" applyProtection="1">
      <alignment/>
      <protection hidden="1"/>
    </xf>
    <xf numFmtId="0" fontId="7" fillId="34" borderId="27" xfId="0" applyFont="1" applyFill="1" applyBorder="1" applyAlignment="1" applyProtection="1">
      <alignment/>
      <protection hidden="1"/>
    </xf>
    <xf numFmtId="0" fontId="7" fillId="34" borderId="46" xfId="0" applyFont="1" applyFill="1" applyBorder="1" applyAlignment="1" applyProtection="1">
      <alignment/>
      <protection hidden="1"/>
    </xf>
    <xf numFmtId="0" fontId="7" fillId="34" borderId="23" xfId="0" applyFont="1" applyFill="1" applyBorder="1" applyAlignment="1" applyProtection="1">
      <alignment horizontal="center"/>
      <protection hidden="1"/>
    </xf>
    <xf numFmtId="0" fontId="7" fillId="34" borderId="24" xfId="0" applyFont="1" applyFill="1" applyBorder="1" applyAlignment="1" applyProtection="1">
      <alignment horizontal="center"/>
      <protection hidden="1"/>
    </xf>
    <xf numFmtId="0" fontId="9" fillId="0" borderId="10" xfId="44" applyBorder="1" applyAlignment="1" applyProtection="1">
      <alignment/>
      <protection locked="0"/>
    </xf>
    <xf numFmtId="0" fontId="9" fillId="0" borderId="42" xfId="44" applyBorder="1" applyAlignment="1" applyProtection="1">
      <alignment/>
      <protection locked="0"/>
    </xf>
    <xf numFmtId="0" fontId="9" fillId="0" borderId="38" xfId="44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center"/>
      <protection hidden="1"/>
    </xf>
    <xf numFmtId="0" fontId="3" fillId="34" borderId="47" xfId="0" applyFont="1" applyFill="1" applyBorder="1" applyAlignment="1" applyProtection="1">
      <alignment horizontal="center"/>
      <protection hidden="1"/>
    </xf>
    <xf numFmtId="0" fontId="3" fillId="34" borderId="15" xfId="0" applyFont="1" applyFill="1" applyBorder="1" applyAlignment="1" applyProtection="1">
      <alignment horizontal="center"/>
      <protection hidden="1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9" fontId="3" fillId="33" borderId="38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38" xfId="0" applyFont="1" applyFill="1" applyBorder="1" applyAlignment="1" applyProtection="1">
      <alignment horizontal="center"/>
      <protection locked="0"/>
    </xf>
    <xf numFmtId="20" fontId="3" fillId="33" borderId="10" xfId="0" applyNumberFormat="1" applyFont="1" applyFill="1" applyBorder="1" applyAlignment="1" applyProtection="1">
      <alignment horizontal="center"/>
      <protection locked="0"/>
    </xf>
    <xf numFmtId="2" fontId="4" fillId="34" borderId="48" xfId="0" applyNumberFormat="1" applyFont="1" applyFill="1" applyBorder="1" applyAlignment="1" applyProtection="1">
      <alignment horizontal="center"/>
      <protection hidden="1"/>
    </xf>
    <xf numFmtId="0" fontId="4" fillId="34" borderId="48" xfId="0" applyFont="1" applyFill="1" applyBorder="1" applyAlignment="1" applyProtection="1">
      <alignment horizontal="center"/>
      <protection hidden="1"/>
    </xf>
    <xf numFmtId="192" fontId="3" fillId="33" borderId="15" xfId="0" applyNumberFormat="1" applyFont="1" applyFill="1" applyBorder="1" applyAlignment="1" applyProtection="1">
      <alignment horizontal="center"/>
      <protection locked="0"/>
    </xf>
    <xf numFmtId="192" fontId="3" fillId="33" borderId="14" xfId="0" applyNumberFormat="1" applyFont="1" applyFill="1" applyBorder="1" applyAlignment="1" applyProtection="1">
      <alignment horizontal="center"/>
      <protection locked="0"/>
    </xf>
    <xf numFmtId="20" fontId="3" fillId="33" borderId="40" xfId="0" applyNumberFormat="1" applyFont="1" applyFill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left"/>
      <protection hidden="1"/>
    </xf>
    <xf numFmtId="1" fontId="8" fillId="0" borderId="12" xfId="0" applyNumberFormat="1" applyFont="1" applyBorder="1" applyAlignment="1" applyProtection="1">
      <alignment horizontal="left"/>
      <protection locked="0"/>
    </xf>
    <xf numFmtId="1" fontId="8" fillId="0" borderId="17" xfId="0" applyNumberFormat="1" applyFont="1" applyBorder="1" applyAlignment="1" applyProtection="1">
      <alignment horizontal="left"/>
      <protection locked="0"/>
    </xf>
    <xf numFmtId="1" fontId="4" fillId="35" borderId="0" xfId="0" applyNumberFormat="1" applyFont="1" applyFill="1" applyBorder="1" applyAlignment="1" applyProtection="1">
      <alignment horizontal="center"/>
      <protection hidden="1"/>
    </xf>
    <xf numFmtId="1" fontId="4" fillId="35" borderId="12" xfId="0" applyNumberFormat="1" applyFont="1" applyFill="1" applyBorder="1" applyAlignment="1" applyProtection="1">
      <alignment horizontal="center"/>
      <protection hidden="1"/>
    </xf>
    <xf numFmtId="0" fontId="4" fillId="35" borderId="49" xfId="0" applyFont="1" applyFill="1" applyBorder="1" applyAlignment="1" applyProtection="1">
      <alignment horizontal="left"/>
      <protection hidden="1"/>
    </xf>
    <xf numFmtId="0" fontId="4" fillId="35" borderId="31" xfId="0" applyFont="1" applyFill="1" applyBorder="1" applyAlignment="1" applyProtection="1">
      <alignment horizontal="left"/>
      <protection hidden="1"/>
    </xf>
    <xf numFmtId="0" fontId="3" fillId="34" borderId="39" xfId="0" applyFont="1" applyFill="1" applyBorder="1" applyAlignment="1" applyProtection="1">
      <alignment horizontal="center"/>
      <protection hidden="1"/>
    </xf>
    <xf numFmtId="0" fontId="3" fillId="34" borderId="23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left" wrapText="1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44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0" fillId="34" borderId="43" xfId="0" applyFont="1" applyFill="1" applyBorder="1" applyAlignment="1" applyProtection="1">
      <alignment horizontal="center"/>
      <protection hidden="1"/>
    </xf>
    <xf numFmtId="0" fontId="10" fillId="34" borderId="30" xfId="0" applyFont="1" applyFill="1" applyBorder="1" applyAlignment="1" applyProtection="1">
      <alignment horizontal="center"/>
      <protection hidden="1"/>
    </xf>
    <xf numFmtId="0" fontId="10" fillId="34" borderId="44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1" fontId="8" fillId="0" borderId="43" xfId="0" applyNumberFormat="1" applyFont="1" applyBorder="1" applyAlignment="1" applyProtection="1">
      <alignment horizontal="left"/>
      <protection locked="0"/>
    </xf>
    <xf numFmtId="1" fontId="8" fillId="0" borderId="32" xfId="0" applyNumberFormat="1" applyFont="1" applyBorder="1" applyAlignment="1" applyProtection="1">
      <alignment horizontal="left"/>
      <protection locked="0"/>
    </xf>
    <xf numFmtId="0" fontId="7" fillId="34" borderId="36" xfId="0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5</xdr:row>
      <xdr:rowOff>76200</xdr:rowOff>
    </xdr:from>
    <xdr:to>
      <xdr:col>17</xdr:col>
      <xdr:colOff>228600</xdr:colOff>
      <xdr:row>12</xdr:row>
      <xdr:rowOff>66675</xdr:rowOff>
    </xdr:to>
    <xdr:pic>
      <xdr:nvPicPr>
        <xdr:cNvPr id="1" name="Figuur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800100"/>
          <a:ext cx="9715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ocuments/METEOREN/03%20DMS%20SHEETS/Rate%20spreadsheet%20DMS%203.02.doc" TargetMode="External" /><Relationship Id="rId2" Type="http://schemas.openxmlformats.org/officeDocument/2006/relationships/hyperlink" Target="mailto:sietsedavid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W42"/>
  <sheetViews>
    <sheetView tabSelected="1" zoomScalePageLayoutView="0" workbookViewId="0" topLeftCell="A1">
      <selection activeCell="V14" sqref="V14"/>
    </sheetView>
  </sheetViews>
  <sheetFormatPr defaultColWidth="9.140625" defaultRowHeight="12.75"/>
  <cols>
    <col min="1" max="1" width="2.00390625" style="0" customWidth="1"/>
    <col min="2" max="18" width="5.7109375" style="0" customWidth="1"/>
    <col min="20" max="20" width="8.7109375" style="0" customWidth="1"/>
    <col min="23" max="23" width="11.28125" style="0" bestFit="1" customWidth="1"/>
  </cols>
  <sheetData>
    <row r="1" ht="8.25" customHeight="1" thickBot="1"/>
    <row r="2" spans="2:18" ht="12.75">
      <c r="B2" s="70" t="s">
        <v>30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2:18" ht="12.75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</row>
    <row r="4" spans="2:18" ht="10.5" customHeight="1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</row>
    <row r="5" spans="2:18" ht="12.75">
      <c r="B5" s="56" t="s">
        <v>18</v>
      </c>
      <c r="C5" s="57"/>
      <c r="D5" s="58"/>
      <c r="E5" s="8"/>
      <c r="F5" s="2">
        <v>2016</v>
      </c>
      <c r="G5" s="9"/>
      <c r="H5" s="3">
        <v>8</v>
      </c>
      <c r="I5" s="10"/>
      <c r="J5" s="90" t="s">
        <v>46</v>
      </c>
      <c r="K5" s="91"/>
      <c r="L5" s="64"/>
      <c r="M5" s="87"/>
      <c r="N5" s="87"/>
      <c r="O5" s="77"/>
      <c r="P5" s="77"/>
      <c r="Q5" s="77"/>
      <c r="R5" s="78"/>
    </row>
    <row r="6" spans="2:18" ht="12.75">
      <c r="B6" s="56" t="s">
        <v>19</v>
      </c>
      <c r="C6" s="57"/>
      <c r="D6" s="57"/>
      <c r="E6" s="67" t="s">
        <v>40</v>
      </c>
      <c r="F6" s="68"/>
      <c r="G6" s="68"/>
      <c r="H6" s="68"/>
      <c r="I6" s="68"/>
      <c r="J6" s="68"/>
      <c r="K6" s="69"/>
      <c r="L6" s="64"/>
      <c r="M6" s="87"/>
      <c r="N6" s="87"/>
      <c r="O6" s="77"/>
      <c r="P6" s="77"/>
      <c r="Q6" s="77"/>
      <c r="R6" s="78"/>
    </row>
    <row r="7" spans="2:18" ht="12.75">
      <c r="B7" s="56" t="s">
        <v>20</v>
      </c>
      <c r="C7" s="57"/>
      <c r="D7" s="57"/>
      <c r="E7" s="67" t="s">
        <v>41</v>
      </c>
      <c r="F7" s="68"/>
      <c r="G7" s="68"/>
      <c r="H7" s="68"/>
      <c r="I7" s="68"/>
      <c r="J7" s="68"/>
      <c r="K7" s="69"/>
      <c r="L7" s="88"/>
      <c r="M7" s="89"/>
      <c r="N7" s="89"/>
      <c r="O7" s="77"/>
      <c r="P7" s="77"/>
      <c r="Q7" s="77"/>
      <c r="R7" s="78"/>
    </row>
    <row r="8" spans="2:18" ht="12.75">
      <c r="B8" s="56" t="s">
        <v>21</v>
      </c>
      <c r="C8" s="57"/>
      <c r="D8" s="57"/>
      <c r="E8" s="67" t="s">
        <v>42</v>
      </c>
      <c r="F8" s="68"/>
      <c r="G8" s="68"/>
      <c r="H8" s="68"/>
      <c r="I8" s="68"/>
      <c r="J8" s="68"/>
      <c r="K8" s="68"/>
      <c r="L8" s="68"/>
      <c r="M8" s="68"/>
      <c r="N8" s="69"/>
      <c r="O8" s="77"/>
      <c r="P8" s="77"/>
      <c r="Q8" s="77"/>
      <c r="R8" s="78"/>
    </row>
    <row r="9" spans="2:18" ht="12.75">
      <c r="B9" s="56" t="s">
        <v>22</v>
      </c>
      <c r="C9" s="57"/>
      <c r="D9" s="57"/>
      <c r="E9" s="67" t="s">
        <v>61</v>
      </c>
      <c r="F9" s="68"/>
      <c r="G9" s="68"/>
      <c r="H9" s="68"/>
      <c r="I9" s="68"/>
      <c r="J9" s="68"/>
      <c r="K9" s="68"/>
      <c r="L9" s="68"/>
      <c r="M9" s="68"/>
      <c r="N9" s="69"/>
      <c r="O9" s="77"/>
      <c r="P9" s="77"/>
      <c r="Q9" s="77"/>
      <c r="R9" s="78"/>
    </row>
    <row r="10" spans="2:18" ht="12.75">
      <c r="B10" s="56" t="s">
        <v>23</v>
      </c>
      <c r="C10" s="57"/>
      <c r="D10" s="57"/>
      <c r="E10" s="84" t="s">
        <v>43</v>
      </c>
      <c r="F10" s="85"/>
      <c r="G10" s="85"/>
      <c r="H10" s="85"/>
      <c r="I10" s="85"/>
      <c r="J10" s="85"/>
      <c r="K10" s="85"/>
      <c r="L10" s="85"/>
      <c r="M10" s="85"/>
      <c r="N10" s="86"/>
      <c r="O10" s="77"/>
      <c r="P10" s="77"/>
      <c r="Q10" s="77"/>
      <c r="R10" s="78"/>
    </row>
    <row r="11" spans="2:18" ht="12.75">
      <c r="B11" s="56" t="s">
        <v>24</v>
      </c>
      <c r="C11" s="57"/>
      <c r="D11" s="57"/>
      <c r="E11" s="67" t="s">
        <v>47</v>
      </c>
      <c r="F11" s="68"/>
      <c r="G11" s="69"/>
      <c r="H11" s="61" t="s">
        <v>17</v>
      </c>
      <c r="I11" s="62"/>
      <c r="J11" s="62"/>
      <c r="K11" s="63"/>
      <c r="L11" s="67" t="s">
        <v>48</v>
      </c>
      <c r="M11" s="68"/>
      <c r="N11" s="69"/>
      <c r="O11" s="77"/>
      <c r="P11" s="77"/>
      <c r="Q11" s="77"/>
      <c r="R11" s="78"/>
    </row>
    <row r="12" spans="2:18" ht="12.75">
      <c r="B12" s="56" t="s">
        <v>25</v>
      </c>
      <c r="C12" s="57"/>
      <c r="D12" s="58"/>
      <c r="E12" s="11" t="s">
        <v>55</v>
      </c>
      <c r="F12" s="97" t="s">
        <v>60</v>
      </c>
      <c r="G12" s="98"/>
      <c r="H12" s="12" t="s">
        <v>33</v>
      </c>
      <c r="I12" s="59" t="s">
        <v>59</v>
      </c>
      <c r="J12" s="60"/>
      <c r="K12" s="64"/>
      <c r="L12" s="65"/>
      <c r="M12" s="65"/>
      <c r="N12" s="66"/>
      <c r="O12" s="77"/>
      <c r="P12" s="77"/>
      <c r="Q12" s="77"/>
      <c r="R12" s="78"/>
    </row>
    <row r="13" spans="2:23" ht="12.75">
      <c r="B13" s="56" t="s">
        <v>26</v>
      </c>
      <c r="C13" s="57"/>
      <c r="D13" s="58"/>
      <c r="E13" s="11" t="s">
        <v>34</v>
      </c>
      <c r="F13" s="99" t="s">
        <v>56</v>
      </c>
      <c r="G13" s="93"/>
      <c r="H13" s="12" t="s">
        <v>16</v>
      </c>
      <c r="I13" s="92">
        <v>48</v>
      </c>
      <c r="J13" s="93"/>
      <c r="K13" s="12" t="s">
        <v>15</v>
      </c>
      <c r="L13" s="94">
        <v>0.1826388888888889</v>
      </c>
      <c r="M13" s="93"/>
      <c r="N13" s="13" t="s">
        <v>8</v>
      </c>
      <c r="O13" s="77"/>
      <c r="P13" s="77"/>
      <c r="Q13" s="77"/>
      <c r="R13" s="78"/>
      <c r="S13" s="1"/>
      <c r="T13" s="1"/>
      <c r="U13" s="1"/>
      <c r="V13" s="1"/>
      <c r="W13" s="1"/>
    </row>
    <row r="14" spans="2:23" ht="12.75">
      <c r="B14" s="56" t="s">
        <v>27</v>
      </c>
      <c r="C14" s="57"/>
      <c r="D14" s="57"/>
      <c r="E14" s="94">
        <v>0.1826388888888889</v>
      </c>
      <c r="F14" s="93"/>
      <c r="G14" s="109"/>
      <c r="H14" s="87"/>
      <c r="I14" s="66"/>
      <c r="J14" s="66"/>
      <c r="K14" s="87"/>
      <c r="L14" s="66"/>
      <c r="M14" s="66"/>
      <c r="N14" s="87"/>
      <c r="O14" s="77"/>
      <c r="P14" s="77"/>
      <c r="Q14" s="77"/>
      <c r="R14" s="78"/>
      <c r="S14" s="1"/>
      <c r="T14" s="1"/>
      <c r="U14" s="1"/>
      <c r="V14" s="1"/>
      <c r="W14" s="1"/>
    </row>
    <row r="15" spans="2:23" ht="12.75">
      <c r="B15" s="56" t="s">
        <v>28</v>
      </c>
      <c r="C15" s="57"/>
      <c r="D15" s="57"/>
      <c r="E15" s="94">
        <v>0.2152777777777778</v>
      </c>
      <c r="F15" s="93"/>
      <c r="G15" s="64"/>
      <c r="H15" s="87"/>
      <c r="I15" s="87"/>
      <c r="J15" s="87"/>
      <c r="K15" s="87"/>
      <c r="L15" s="87"/>
      <c r="M15" s="87"/>
      <c r="N15" s="87"/>
      <c r="O15" s="77"/>
      <c r="P15" s="77"/>
      <c r="Q15" s="77"/>
      <c r="R15" s="78"/>
      <c r="S15" s="1"/>
      <c r="T15" s="1"/>
      <c r="U15" s="1"/>
      <c r="V15" s="1"/>
      <c r="W15" s="1"/>
    </row>
    <row r="16" spans="2:23" ht="13.5" thickBot="1">
      <c r="B16" s="79" t="s">
        <v>29</v>
      </c>
      <c r="C16" s="80"/>
      <c r="D16" s="81"/>
      <c r="E16" s="95">
        <v>0.78</v>
      </c>
      <c r="F16" s="96"/>
      <c r="G16" s="110"/>
      <c r="H16" s="110"/>
      <c r="I16" s="110"/>
      <c r="J16" s="110"/>
      <c r="K16" s="110"/>
      <c r="L16" s="110"/>
      <c r="M16" s="110"/>
      <c r="N16" s="110"/>
      <c r="O16" s="82" t="s">
        <v>39</v>
      </c>
      <c r="P16" s="82"/>
      <c r="Q16" s="82"/>
      <c r="R16" s="83"/>
      <c r="S16" s="1"/>
      <c r="T16" s="1"/>
      <c r="U16" s="1"/>
      <c r="V16" s="1"/>
      <c r="W16" s="1"/>
    </row>
    <row r="17" spans="2:23" ht="12.75"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2"/>
      <c r="S17" s="1"/>
      <c r="T17" s="1"/>
      <c r="U17" s="1"/>
      <c r="V17" s="1"/>
      <c r="W17" s="1"/>
    </row>
    <row r="18" spans="2:23" ht="12.75">
      <c r="B18" s="134" t="s">
        <v>35</v>
      </c>
      <c r="C18" s="53"/>
      <c r="D18" s="45" t="s">
        <v>36</v>
      </c>
      <c r="E18" s="45" t="s">
        <v>37</v>
      </c>
      <c r="F18" s="53" t="s">
        <v>35</v>
      </c>
      <c r="G18" s="53"/>
      <c r="H18" s="45" t="s">
        <v>36</v>
      </c>
      <c r="I18" s="45" t="s">
        <v>37</v>
      </c>
      <c r="J18" s="53" t="s">
        <v>35</v>
      </c>
      <c r="K18" s="53"/>
      <c r="L18" s="45" t="s">
        <v>36</v>
      </c>
      <c r="M18" s="45" t="s">
        <v>37</v>
      </c>
      <c r="N18" s="53" t="s">
        <v>35</v>
      </c>
      <c r="O18" s="53"/>
      <c r="P18" s="45" t="s">
        <v>36</v>
      </c>
      <c r="Q18" s="45" t="s">
        <v>37</v>
      </c>
      <c r="R18" s="43"/>
      <c r="S18" s="1"/>
      <c r="T18" s="1"/>
      <c r="U18" s="1"/>
      <c r="V18" s="1"/>
      <c r="W18" s="1"/>
    </row>
    <row r="19" spans="2:23" ht="12.75">
      <c r="B19" s="54" t="s">
        <v>44</v>
      </c>
      <c r="C19" s="55"/>
      <c r="D19" s="42"/>
      <c r="E19" s="42"/>
      <c r="F19" s="55"/>
      <c r="G19" s="55"/>
      <c r="H19" s="42"/>
      <c r="I19" s="42"/>
      <c r="J19" s="55"/>
      <c r="K19" s="55"/>
      <c r="L19" s="42"/>
      <c r="M19" s="42"/>
      <c r="N19" s="55"/>
      <c r="O19" s="55"/>
      <c r="P19" s="42"/>
      <c r="Q19" s="42"/>
      <c r="R19" s="47" t="s">
        <v>38</v>
      </c>
      <c r="S19" s="1"/>
      <c r="T19" s="1"/>
      <c r="U19" s="1"/>
      <c r="V19" s="1"/>
      <c r="W19" s="1"/>
    </row>
    <row r="20" spans="2:23" ht="12.75">
      <c r="B20" s="54" t="s">
        <v>45</v>
      </c>
      <c r="C20" s="55"/>
      <c r="D20" s="42"/>
      <c r="E20" s="42"/>
      <c r="F20" s="55"/>
      <c r="G20" s="55"/>
      <c r="H20" s="42"/>
      <c r="I20" s="42"/>
      <c r="J20" s="55"/>
      <c r="K20" s="55"/>
      <c r="L20" s="42"/>
      <c r="M20" s="42"/>
      <c r="N20" s="55"/>
      <c r="O20" s="55"/>
      <c r="P20" s="42"/>
      <c r="Q20" s="42"/>
      <c r="R20" s="44"/>
      <c r="S20" s="1"/>
      <c r="T20" s="1"/>
      <c r="U20" s="1"/>
      <c r="V20" s="1"/>
      <c r="W20" s="1"/>
    </row>
    <row r="21" spans="2:23" ht="13.5" thickBot="1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1"/>
      <c r="T21" s="1"/>
      <c r="U21" s="1"/>
      <c r="V21" s="1"/>
      <c r="W21" s="1"/>
    </row>
    <row r="22" spans="2:23" ht="16.5" customHeight="1">
      <c r="B22" s="106" t="s">
        <v>1</v>
      </c>
      <c r="C22" s="105"/>
      <c r="D22" s="40" t="s">
        <v>0</v>
      </c>
      <c r="E22" s="39" t="s">
        <v>2</v>
      </c>
      <c r="F22" s="40" t="s">
        <v>3</v>
      </c>
      <c r="G22" s="105" t="s">
        <v>4</v>
      </c>
      <c r="H22" s="105"/>
      <c r="I22" s="105"/>
      <c r="J22" s="105"/>
      <c r="K22" s="105"/>
      <c r="L22" s="105"/>
      <c r="M22" s="105"/>
      <c r="N22" s="105"/>
      <c r="O22" s="40" t="s">
        <v>5</v>
      </c>
      <c r="P22" s="40" t="s">
        <v>6</v>
      </c>
      <c r="Q22" s="40" t="s">
        <v>11</v>
      </c>
      <c r="R22" s="41" t="s">
        <v>7</v>
      </c>
      <c r="S22" s="1"/>
      <c r="T22" s="1"/>
      <c r="U22" s="1"/>
      <c r="V22" s="1"/>
      <c r="W22" s="1"/>
    </row>
    <row r="23" spans="2:23" ht="13.5" thickBot="1">
      <c r="B23" s="14" t="s">
        <v>9</v>
      </c>
      <c r="C23" s="15" t="s">
        <v>10</v>
      </c>
      <c r="D23" s="28" t="s">
        <v>14</v>
      </c>
      <c r="E23" s="15" t="s">
        <v>14</v>
      </c>
      <c r="F23" s="28"/>
      <c r="G23" s="46" t="s">
        <v>44</v>
      </c>
      <c r="H23" s="46" t="s">
        <v>45</v>
      </c>
      <c r="I23" s="46"/>
      <c r="J23" s="46"/>
      <c r="K23" s="46"/>
      <c r="L23" s="46"/>
      <c r="M23" s="46"/>
      <c r="N23" s="46"/>
      <c r="O23" s="28"/>
      <c r="P23" s="28"/>
      <c r="Q23" s="28"/>
      <c r="R23" s="16"/>
      <c r="S23" s="1"/>
      <c r="T23" s="1"/>
      <c r="U23" s="1"/>
      <c r="V23" s="1"/>
      <c r="W23" s="1"/>
    </row>
    <row r="24" spans="2:23" ht="13.5" thickTop="1">
      <c r="B24" s="4">
        <v>0.1826388888888889</v>
      </c>
      <c r="C24" s="5">
        <v>0.19305555555555554</v>
      </c>
      <c r="D24" s="23">
        <f>tm(B24,C24)</f>
        <v>4.508333333333333</v>
      </c>
      <c r="E24" s="24">
        <f>Teff(B24,C24)</f>
        <v>0.2499999999999991</v>
      </c>
      <c r="F24" s="48">
        <v>6.5</v>
      </c>
      <c r="G24" s="6">
        <v>4</v>
      </c>
      <c r="H24" s="6">
        <v>1</v>
      </c>
      <c r="I24" s="6"/>
      <c r="J24" s="6"/>
      <c r="K24" s="6"/>
      <c r="L24" s="6"/>
      <c r="M24" s="6"/>
      <c r="N24" s="6"/>
      <c r="O24" s="29">
        <v>4</v>
      </c>
      <c r="P24" s="30">
        <f>SUM(G24:O24)</f>
        <v>9</v>
      </c>
      <c r="Q24" s="25"/>
      <c r="R24" s="7" t="s">
        <v>57</v>
      </c>
      <c r="S24" s="1"/>
      <c r="T24" s="1"/>
      <c r="U24" s="1"/>
      <c r="V24" s="1"/>
      <c r="W24" s="1" t="s">
        <v>13</v>
      </c>
    </row>
    <row r="25" spans="2:23" ht="12.75">
      <c r="B25" s="4">
        <v>0.19305555555555554</v>
      </c>
      <c r="C25" s="5">
        <v>0.20555555555555557</v>
      </c>
      <c r="D25" s="23">
        <f>tm(B25,C25)</f>
        <v>4.783333333333333</v>
      </c>
      <c r="E25" s="24">
        <f>Teff(B25,C25)</f>
        <v>0.3000000000000007</v>
      </c>
      <c r="F25" s="49">
        <v>6.5</v>
      </c>
      <c r="G25" s="6">
        <v>4</v>
      </c>
      <c r="H25" s="6">
        <v>0</v>
      </c>
      <c r="I25" s="6"/>
      <c r="J25" s="6"/>
      <c r="K25" s="6"/>
      <c r="L25" s="6"/>
      <c r="M25" s="6"/>
      <c r="N25" s="6"/>
      <c r="O25" s="29">
        <v>2</v>
      </c>
      <c r="P25" s="31">
        <f>SUM(G25:O25)</f>
        <v>6</v>
      </c>
      <c r="Q25" s="25"/>
      <c r="R25" s="7" t="s">
        <v>57</v>
      </c>
      <c r="S25" s="1"/>
      <c r="T25" s="1"/>
      <c r="U25" s="1"/>
      <c r="V25" s="1"/>
      <c r="W25" s="1"/>
    </row>
    <row r="26" spans="2:23" ht="12.75">
      <c r="B26" s="4">
        <v>0.20555555555555557</v>
      </c>
      <c r="C26" s="5">
        <v>0.2152777777777778</v>
      </c>
      <c r="D26" s="23">
        <f>tm(B26,C26)</f>
        <v>5.05</v>
      </c>
      <c r="E26" s="24">
        <f>Teff(B26,C26)</f>
        <v>0.2333333333333334</v>
      </c>
      <c r="F26" s="49">
        <v>6.5</v>
      </c>
      <c r="G26" s="6">
        <v>3</v>
      </c>
      <c r="H26" s="6">
        <v>0</v>
      </c>
      <c r="I26" s="6"/>
      <c r="J26" s="6"/>
      <c r="K26" s="6"/>
      <c r="L26" s="6"/>
      <c r="M26" s="6"/>
      <c r="N26" s="6"/>
      <c r="O26" s="29">
        <v>3</v>
      </c>
      <c r="P26" s="31">
        <f>SUM(G26:O26)</f>
        <v>6</v>
      </c>
      <c r="Q26" s="25"/>
      <c r="R26" s="7" t="s">
        <v>57</v>
      </c>
      <c r="S26" s="1"/>
      <c r="T26" s="1"/>
      <c r="U26" s="1"/>
      <c r="V26" s="1"/>
      <c r="W26" s="1"/>
    </row>
    <row r="27" spans="2:23" ht="13.5" thickBot="1">
      <c r="B27" s="37">
        <f>(E14)</f>
        <v>0.1826388888888889</v>
      </c>
      <c r="C27" s="38">
        <f>(E15)</f>
        <v>0.2152777777777778</v>
      </c>
      <c r="D27" s="27">
        <f>tm(B27,C27)</f>
        <v>4.7749999999999995</v>
      </c>
      <c r="E27" s="17">
        <f>SUM(E24:E26)</f>
        <v>0.7833333333333332</v>
      </c>
      <c r="F27" s="26"/>
      <c r="G27" s="18">
        <f aca="true" t="shared" si="0" ref="G27:P27">SUM(G24:G26)</f>
        <v>11</v>
      </c>
      <c r="H27" s="18">
        <f t="shared" si="0"/>
        <v>1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0"/>
        <v>0</v>
      </c>
      <c r="M27" s="18">
        <f t="shared" si="0"/>
        <v>0</v>
      </c>
      <c r="N27" s="18">
        <f t="shared" si="0"/>
        <v>0</v>
      </c>
      <c r="O27" s="26">
        <f t="shared" si="0"/>
        <v>9</v>
      </c>
      <c r="P27" s="26">
        <f t="shared" si="0"/>
        <v>21</v>
      </c>
      <c r="Q27" s="26"/>
      <c r="R27" s="19"/>
      <c r="S27" s="1"/>
      <c r="T27" s="1"/>
      <c r="U27" s="1"/>
      <c r="V27" s="1"/>
      <c r="W27" s="1"/>
    </row>
    <row r="28" spans="2:23" ht="18" customHeight="1" thickBot="1"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"/>
      <c r="T28" s="1"/>
      <c r="U28" s="1"/>
      <c r="V28" s="1"/>
      <c r="W28" s="1"/>
    </row>
    <row r="29" spans="2:23" ht="13.5" thickBot="1">
      <c r="B29" s="107" t="s">
        <v>4</v>
      </c>
      <c r="C29" s="108"/>
      <c r="D29" s="20">
        <v>-6</v>
      </c>
      <c r="E29" s="20">
        <v>-5</v>
      </c>
      <c r="F29" s="20">
        <v>-4</v>
      </c>
      <c r="G29" s="20">
        <v>-3</v>
      </c>
      <c r="H29" s="20">
        <v>-2</v>
      </c>
      <c r="I29" s="20">
        <v>-1</v>
      </c>
      <c r="J29" s="20">
        <v>0</v>
      </c>
      <c r="K29" s="20">
        <v>1</v>
      </c>
      <c r="L29" s="20">
        <v>2</v>
      </c>
      <c r="M29" s="20">
        <v>3</v>
      </c>
      <c r="N29" s="20">
        <v>4</v>
      </c>
      <c r="O29" s="20">
        <v>5</v>
      </c>
      <c r="P29" s="33">
        <v>6</v>
      </c>
      <c r="Q29" s="36" t="s">
        <v>32</v>
      </c>
      <c r="R29" s="21" t="s">
        <v>31</v>
      </c>
      <c r="S29" s="1"/>
      <c r="T29" s="1"/>
      <c r="U29" s="1"/>
      <c r="V29" s="1"/>
      <c r="W29" s="1"/>
    </row>
    <row r="30" spans="2:23" ht="12.75">
      <c r="B30" s="132" t="s">
        <v>44</v>
      </c>
      <c r="C30" s="133"/>
      <c r="D30" s="32">
        <v>0</v>
      </c>
      <c r="E30" s="6">
        <v>0</v>
      </c>
      <c r="F30" s="6">
        <v>0</v>
      </c>
      <c r="G30" s="6">
        <v>0</v>
      </c>
      <c r="H30" s="6">
        <v>1</v>
      </c>
      <c r="I30" s="6">
        <v>0</v>
      </c>
      <c r="J30" s="6">
        <v>2</v>
      </c>
      <c r="K30" s="6">
        <v>1</v>
      </c>
      <c r="L30" s="6">
        <v>2</v>
      </c>
      <c r="M30" s="6">
        <v>4</v>
      </c>
      <c r="N30" s="6">
        <v>1</v>
      </c>
      <c r="O30" s="6">
        <v>0</v>
      </c>
      <c r="P30" s="34">
        <v>0</v>
      </c>
      <c r="Q30" s="31">
        <f>SUM(D30:P30)</f>
        <v>11</v>
      </c>
      <c r="R30" s="22">
        <f>($F$29*F30+$G$29*G30+$H$29*H30+$I$29*I30+$J$29*J30+$K$29*K30+$L$29*L30+$M$29*M30+$N$29*N30+$O$29*O30+$P$29*P30)/(Q30+0.000001)</f>
        <v>1.7272725702479483</v>
      </c>
      <c r="S30" s="1"/>
      <c r="T30" s="1"/>
      <c r="U30" s="1"/>
      <c r="V30" s="1"/>
      <c r="W30" s="1"/>
    </row>
    <row r="31" spans="2:23" ht="12.75">
      <c r="B31" s="103" t="s">
        <v>45</v>
      </c>
      <c r="C31" s="104"/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35">
        <v>0</v>
      </c>
      <c r="Q31" s="31">
        <f>SUM(D31:P31)</f>
        <v>1</v>
      </c>
      <c r="R31" s="22">
        <f>($F$29*F31+$G$29*G31+$H$29*H31+$I$29*I31+$J$29*J31+$K$29*K31+$L$29*L31+$M$29*M31+$N$29*N31+$O$29*O31+$P$29*P31)/(Q31+0.000001)</f>
        <v>1.9999980000020001</v>
      </c>
      <c r="S31" s="1"/>
      <c r="T31" s="1"/>
      <c r="U31" s="1"/>
      <c r="V31" s="1"/>
      <c r="W31" s="1"/>
    </row>
    <row r="32" spans="2:18" ht="13.5" thickBot="1">
      <c r="B32" s="103" t="s">
        <v>58</v>
      </c>
      <c r="C32" s="104"/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2</v>
      </c>
      <c r="M32" s="6">
        <v>2</v>
      </c>
      <c r="N32" s="6">
        <v>1</v>
      </c>
      <c r="O32" s="6">
        <v>3</v>
      </c>
      <c r="P32" s="35">
        <v>0</v>
      </c>
      <c r="Q32" s="31">
        <f>SUM(D32:P32)</f>
        <v>9</v>
      </c>
      <c r="R32" s="22">
        <f>($F$29*F32+$G$29*G32+$H$29*H32+$I$29*I32+$J$29*J32+$K$29*K32+$L$29*L32+$M$29*M32+$N$29*N32+$O$29*O32+$P$29*P32)/(Q32+0.000001)</f>
        <v>3.3333329629630044</v>
      </c>
    </row>
    <row r="33" spans="2:18" ht="12.75"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8"/>
    </row>
    <row r="34" spans="2:18" ht="12.75"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</row>
    <row r="35" spans="2:18" ht="13.5" thickBot="1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1"/>
    </row>
    <row r="36" spans="2:18" ht="13.5" thickBot="1">
      <c r="B36" s="100" t="s">
        <v>12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2"/>
    </row>
    <row r="37" spans="2:18" ht="12.75">
      <c r="B37" s="111" t="s">
        <v>62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</row>
    <row r="38" spans="2:18" ht="12.75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</row>
    <row r="39" spans="2:18" ht="13.5" thickBot="1"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</row>
    <row r="40" spans="2:13" ht="12.75">
      <c r="B40" t="s">
        <v>49</v>
      </c>
      <c r="M40" t="s">
        <v>50</v>
      </c>
    </row>
    <row r="41" spans="2:12" ht="12.75">
      <c r="B41" t="s">
        <v>51</v>
      </c>
      <c r="L41" t="s">
        <v>52</v>
      </c>
    </row>
    <row r="42" spans="2:9" ht="12.75">
      <c r="B42" t="s">
        <v>53</v>
      </c>
      <c r="I42" t="s">
        <v>54</v>
      </c>
    </row>
  </sheetData>
  <sheetProtection/>
  <mergeCells count="60">
    <mergeCell ref="B18:C18"/>
    <mergeCell ref="L13:M13"/>
    <mergeCell ref="B32:C32"/>
    <mergeCell ref="B15:D15"/>
    <mergeCell ref="G14:N16"/>
    <mergeCell ref="E14:F14"/>
    <mergeCell ref="B37:R39"/>
    <mergeCell ref="B17:R17"/>
    <mergeCell ref="B28:R28"/>
    <mergeCell ref="B33:R35"/>
    <mergeCell ref="B30:C30"/>
    <mergeCell ref="E16:F16"/>
    <mergeCell ref="E7:K7"/>
    <mergeCell ref="F12:G12"/>
    <mergeCell ref="E11:G11"/>
    <mergeCell ref="F13:G13"/>
    <mergeCell ref="B36:R36"/>
    <mergeCell ref="B31:C31"/>
    <mergeCell ref="G22:N22"/>
    <mergeCell ref="B22:C22"/>
    <mergeCell ref="B29:C29"/>
    <mergeCell ref="F18:G18"/>
    <mergeCell ref="J18:K18"/>
    <mergeCell ref="B9:D9"/>
    <mergeCell ref="B10:D10"/>
    <mergeCell ref="B11:D11"/>
    <mergeCell ref="B12:D12"/>
    <mergeCell ref="B13:D13"/>
    <mergeCell ref="B14:D14"/>
    <mergeCell ref="I13:J13"/>
    <mergeCell ref="E15:F15"/>
    <mergeCell ref="B2:R3"/>
    <mergeCell ref="B4:R4"/>
    <mergeCell ref="B16:D16"/>
    <mergeCell ref="O16:R16"/>
    <mergeCell ref="O5:R15"/>
    <mergeCell ref="E8:N8"/>
    <mergeCell ref="E9:N9"/>
    <mergeCell ref="E10:N10"/>
    <mergeCell ref="L5:N7"/>
    <mergeCell ref="J5:K5"/>
    <mergeCell ref="B5:D5"/>
    <mergeCell ref="B6:D6"/>
    <mergeCell ref="B7:D7"/>
    <mergeCell ref="B8:D8"/>
    <mergeCell ref="I12:J12"/>
    <mergeCell ref="H11:K11"/>
    <mergeCell ref="K12:N12"/>
    <mergeCell ref="L11:N11"/>
    <mergeCell ref="E6:K6"/>
    <mergeCell ref="B21:R21"/>
    <mergeCell ref="N18:O18"/>
    <mergeCell ref="B19:C19"/>
    <mergeCell ref="B20:C20"/>
    <mergeCell ref="F19:G19"/>
    <mergeCell ref="F20:G20"/>
    <mergeCell ref="J19:K19"/>
    <mergeCell ref="J20:K20"/>
    <mergeCell ref="N19:O19"/>
    <mergeCell ref="N20:O20"/>
  </mergeCells>
  <conditionalFormatting sqref="D30:P32">
    <cfRule type="cellIs" priority="1" dxfId="3" operator="equal" stopIfTrue="1">
      <formula>0</formula>
    </cfRule>
  </conditionalFormatting>
  <conditionalFormatting sqref="Q24:Q26">
    <cfRule type="cellIs" priority="2" dxfId="1" operator="greaterThan" stopIfTrue="1">
      <formula>0</formula>
    </cfRule>
  </conditionalFormatting>
  <conditionalFormatting sqref="F24:F26">
    <cfRule type="cellIs" priority="3" dxfId="1" operator="lessThan" stopIfTrue="1">
      <formula>5</formula>
    </cfRule>
    <cfRule type="cellIs" priority="4" dxfId="0" operator="greaterThan" stopIfTrue="1">
      <formula>6</formula>
    </cfRule>
  </conditionalFormatting>
  <dataValidations count="18">
    <dataValidation type="whole" allowBlank="1" showInputMessage="1" showErrorMessage="1" sqref="D30:L32 N30:P32 G24:O26">
      <formula1>0</formula1>
      <formula2>1000</formula2>
    </dataValidation>
    <dataValidation type="textLength" allowBlank="1" showInputMessage="1" showErrorMessage="1" sqref="B31:C32">
      <formula1>1</formula1>
      <formula2>12</formula2>
    </dataValidation>
    <dataValidation type="whole" allowBlank="1" showInputMessage="1" showErrorMessage="1" promptTitle="Let op!" prompt="Alleen hele getallen kunnen ingevuld worden!" sqref="M30:M32">
      <formula1>0</formula1>
      <formula2>1000</formula2>
    </dataValidation>
    <dataValidation type="textLength" allowBlank="1" showInputMessage="1" showErrorMessage="1" promptTitle="Let op!" prompt="Maximaal 12 karakters" sqref="B30:C30">
      <formula1>1</formula1>
      <formula2>12</formula2>
    </dataValidation>
    <dataValidation type="whole" allowBlank="1" showInputMessage="1" showErrorMessage="1" sqref="F5">
      <formula1>1950</formula1>
      <formula2>2050</formula2>
    </dataValidation>
    <dataValidation type="whole" allowBlank="1" showInputMessage="1" showErrorMessage="1" sqref="H5">
      <formula1>1</formula1>
      <formula2>12</formula2>
    </dataValidation>
    <dataValidation type="time" allowBlank="1" showInputMessage="1" showErrorMessage="1" promptTitle="Let op!" prompt="Tijd alleen zo weergeven!&#10;Vb. 23:00 " sqref="L13:M13">
      <formula1>0</formula1>
      <formula2>0.9993055555555556</formula2>
    </dataValidation>
    <dataValidation allowBlank="1" showInputMessage="1" showErrorMessage="1" promptTitle="Let op!" prompt="RA alleen zo weergeven:&#10;vb  23h00m" sqref="F13:G13"/>
    <dataValidation type="whole" allowBlank="1" showInputMessage="1" showErrorMessage="1" promptTitle="Let op!" prompt="Alleen hele getallen tussen de -90 en 90." sqref="I13:J13">
      <formula1>-90</formula1>
      <formula2>90</formula2>
    </dataValidation>
    <dataValidation type="decimal" allowBlank="1" showInputMessage="1" showErrorMessage="1" sqref="F24:F26">
      <formula1>1</formula1>
      <formula2>8</formula2>
    </dataValidation>
    <dataValidation type="whole" allowBlank="1" showInputMessage="1" showErrorMessage="1" sqref="Q24:Q26">
      <formula1>10</formula1>
      <formula2>100</formula2>
    </dataValidation>
    <dataValidation allowBlank="1" showInputMessage="1" showErrorMessage="1" promptTitle="Let op!" prompt="Alleen methode van waarneming&#10;aangeven dus of  P (plottings) of &#10;C (counting) aangeven!" sqref="R24:R26"/>
    <dataValidation type="time" allowBlank="1" showInputMessage="1" showErrorMessage="1" promptTitle="Let op!" prompt="Tijdstippen alleen op deze manier weergeven:&#10;  vb 23:00" sqref="E14:F15">
      <formula1>0</formula1>
      <formula2>0.999988425925926</formula2>
    </dataValidation>
    <dataValidation type="textLength" allowBlank="1" showInputMessage="1" showErrorMessage="1" promptTitle="Let op!" prompt="Zwermen alleen invullen als deze voorbeelden:&#10;delta Cancriden = dCnc&#10;alpha Capricorniden = aCap&#10;Perseïden = Per" sqref="G23">
      <formula1>3</formula1>
      <formula2>4</formula2>
    </dataValidation>
    <dataValidation allowBlank="1" showInputMessage="1" showErrorMessage="1" promptTitle="Let op!" prompt="Nacht alleen als voorbeeld aangeven:&#10;11/12" sqref="J5:K5"/>
    <dataValidation type="textLength" allowBlank="1" showInputMessage="1" showErrorMessage="1" promptTitle="Let op!" prompt="Gebruik IMO code: dit zijn de eertse DRIE letters van de achternaam en de eerste TWEE van de voornaam. Dus Carl Johannink wordt JOHCA. Altijd in hoofdletters schrijven!" sqref="E7:K7">
      <formula1>5</formula1>
      <formula2>5</formula2>
    </dataValidation>
    <dataValidation type="time" allowBlank="1" showErrorMessage="1" promptTitle="Let op!" prompt="Tijden alleen zo weergeven:&#10;vb. 22:10" sqref="B24:B26">
      <formula1>0</formula1>
      <formula2>0.999988425925926</formula2>
    </dataValidation>
    <dataValidation type="time" allowBlank="1" showErrorMessage="1" promptTitle="Let op!" prompt="Tijdstippen alleen weergeven als dit voorbeeld!&#10;vb 21:00" sqref="C24:C26">
      <formula1>0</formula1>
      <formula2>0.999988425925926</formula2>
    </dataValidation>
  </dataValidations>
  <hyperlinks>
    <hyperlink ref="R19" r:id="rId1" display="Help!"/>
    <hyperlink ref="E10" r:id="rId2" display="sietsedavid@gmail.com"/>
  </hyperlinks>
  <printOptions/>
  <pageMargins left="0.75" right="0.75" top="1" bottom="1" header="0.5" footer="0.5"/>
  <pageSetup horizontalDpi="300" verticalDpi="300" orientation="portrait" paperSize="9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Dutch Meteor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 Miskotte</dc:creator>
  <cp:keywords/>
  <dc:description/>
  <cp:lastModifiedBy>Dijkstra</cp:lastModifiedBy>
  <cp:lastPrinted>2006-11-22T16:12:06Z</cp:lastPrinted>
  <dcterms:created xsi:type="dcterms:W3CDTF">2001-04-15T07:37:53Z</dcterms:created>
  <dcterms:modified xsi:type="dcterms:W3CDTF">2016-10-26T15:44:20Z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