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505" windowHeight="12495" activeTab="0"/>
  </bookViews>
  <sheets>
    <sheet name="visform2" sheetId="1" r:id="rId1"/>
  </sheets>
  <definedNames/>
  <calcPr fullCalcOnLoad="1"/>
</workbook>
</file>

<file path=xl/sharedStrings.xml><?xml version="1.0" encoding="utf-8"?>
<sst xmlns="http://schemas.openxmlformats.org/spreadsheetml/2006/main" count="105" uniqueCount="61">
  <si>
    <t>Tm</t>
  </si>
  <si>
    <t>Period UT</t>
  </si>
  <si>
    <t>T.eff</t>
  </si>
  <si>
    <t>Lm</t>
  </si>
  <si>
    <t>Stream</t>
  </si>
  <si>
    <t>Spo</t>
  </si>
  <si>
    <t>Ntot</t>
  </si>
  <si>
    <t>M</t>
  </si>
  <si>
    <t>UT</t>
  </si>
  <si>
    <t>Start</t>
  </si>
  <si>
    <t>End</t>
  </si>
  <si>
    <t>Cloud</t>
  </si>
  <si>
    <t>Remarks:</t>
  </si>
  <si>
    <t xml:space="preserve"> </t>
  </si>
  <si>
    <t>[h]</t>
  </si>
  <si>
    <t>At :</t>
  </si>
  <si>
    <t>Dec :</t>
  </si>
  <si>
    <t xml:space="preserve">Country : </t>
  </si>
  <si>
    <t>Date :</t>
  </si>
  <si>
    <t>Observer :</t>
  </si>
  <si>
    <t>IMO-Code :</t>
  </si>
  <si>
    <t>Adres :</t>
  </si>
  <si>
    <t>Phone :</t>
  </si>
  <si>
    <t>E-mail :</t>
  </si>
  <si>
    <t>Observing place :</t>
  </si>
  <si>
    <t>Coordinates :</t>
  </si>
  <si>
    <t>Center of vision :</t>
  </si>
  <si>
    <t>Start UT :</t>
  </si>
  <si>
    <t>End UT :</t>
  </si>
  <si>
    <t>Teff [h] :</t>
  </si>
  <si>
    <t>Dutch Meteor Society</t>
  </si>
  <si>
    <t>mean</t>
  </si>
  <si>
    <t>total</t>
  </si>
  <si>
    <t>NB  :</t>
  </si>
  <si>
    <t>RA  :</t>
  </si>
  <si>
    <t>Shower</t>
  </si>
  <si>
    <t>alpha</t>
  </si>
  <si>
    <t>delta</t>
  </si>
  <si>
    <t>Help!</t>
  </si>
  <si>
    <t>©k.miskotte versie 3.02</t>
  </si>
  <si>
    <t>Sietse Dijkstra</t>
  </si>
  <si>
    <t>DIJSI</t>
  </si>
  <si>
    <t>Nederhorst 56 7608 JX Almelo</t>
  </si>
  <si>
    <t>sietsedavid@gmail.com</t>
  </si>
  <si>
    <t>PER</t>
  </si>
  <si>
    <t>SDA</t>
  </si>
  <si>
    <t>CAP</t>
  </si>
  <si>
    <t>KCG</t>
  </si>
  <si>
    <t>ANT</t>
  </si>
  <si>
    <t>Roque de los muchachos</t>
  </si>
  <si>
    <t>La Palma Spanje</t>
  </si>
  <si>
    <t>WL  :</t>
  </si>
  <si>
    <t>17° 52' 53"</t>
  </si>
  <si>
    <t>28° 45' 36"</t>
  </si>
  <si>
    <t>11/12</t>
  </si>
  <si>
    <t>sessie: 3</t>
  </si>
  <si>
    <t xml:space="preserve">23h05m </t>
  </si>
  <si>
    <t>SPO</t>
  </si>
  <si>
    <t xml:space="preserve">Hele periode: </t>
  </si>
  <si>
    <t>C</t>
  </si>
  <si>
    <t xml:space="preserve">Nr laatste meteoor: 12.709. Teff: 4h10m. Tweede nacht op de berg met de hele groep. De nacht met de voorspelde pieken. Luchtkwaliteit al weer wat beter dan nacht ervoor. Wel laag calima invloeden en inversie, maar geen effect op de hemel verder. Nog steeds niet koud! 15°C. weinig wind. Begin van de sessie eerste 20 min. nog laag een maan. tot 01:20 uur UT. korte power nap. van 03:30 uur UT t/m 03:50 uur UT. </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</si>
</sst>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fl&quot;\ #,##0_-;&quot;fl&quot;\ #,##0\-"/>
    <numFmt numFmtId="187" formatCode="&quot;fl&quot;\ #,##0_-;[Red]&quot;fl&quot;\ #,##0\-"/>
    <numFmt numFmtId="188" formatCode="&quot;fl&quot;\ #,##0.00_-;&quot;fl&quot;\ #,##0.00\-"/>
    <numFmt numFmtId="189" formatCode="&quot;fl&quot;\ #,##0.00_-;[Red]&quot;fl&quot;\ #,##0.00\-"/>
    <numFmt numFmtId="190" formatCode="_-&quot;fl&quot;\ * #,##0_-;_-&quot;fl&quot;\ * #,##0\-;_-&quot;fl&quot;\ * &quot;-&quot;_-;_-@_-"/>
    <numFmt numFmtId="191" formatCode="_-&quot;fl&quot;\ * #,##0.00_-;_-&quot;fl&quot;\ * #,##0.00\-;_-&quot;fl&quot;\ * &quot;-&quot;??_-;_-@_-"/>
    <numFmt numFmtId="192" formatCode="0.0"/>
  </numFmts>
  <fonts count="47">
    <font>
      <sz val="10"/>
      <name val="Arial"/>
      <family val="0"/>
    </font>
    <font>
      <b/>
      <sz val="10"/>
      <name val="Arial"/>
      <family val="2"/>
    </font>
    <font>
      <b/>
      <sz val="10"/>
      <color indexed="12"/>
      <name val="Arial"/>
      <family val="2"/>
    </font>
    <font>
      <sz val="10"/>
      <color indexed="12"/>
      <name val="Arial"/>
      <family val="2"/>
    </font>
    <font>
      <b/>
      <sz val="10"/>
      <color indexed="10"/>
      <name val="Arial"/>
      <family val="2"/>
    </font>
    <font>
      <b/>
      <sz val="10"/>
      <color indexed="18"/>
      <name val="Arial"/>
      <family val="2"/>
    </font>
    <font>
      <b/>
      <i/>
      <sz val="20"/>
      <color indexed="18"/>
      <name val="Arial"/>
      <family val="2"/>
    </font>
    <font>
      <b/>
      <i/>
      <sz val="10"/>
      <color indexed="18"/>
      <name val="Arial"/>
      <family val="2"/>
    </font>
    <font>
      <b/>
      <i/>
      <sz val="10"/>
      <name val="Arial"/>
      <family val="2"/>
    </font>
    <font>
      <u val="single"/>
      <sz val="10"/>
      <color indexed="12"/>
      <name val="Arial"/>
      <family val="0"/>
    </font>
    <font>
      <sz val="10"/>
      <color indexed="22"/>
      <name val="Arial"/>
      <family val="2"/>
    </font>
    <font>
      <sz val="10"/>
      <color indexed="18"/>
      <name val="Arial"/>
      <family val="2"/>
    </font>
    <font>
      <u val="single"/>
      <sz val="10"/>
      <color indexed="36"/>
      <name val="Arial"/>
      <family val="0"/>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65"/>
        <bgColor indexed="64"/>
      </patternFill>
    </fill>
    <fill>
      <patternFill patternType="solid">
        <fgColor indexed="22"/>
        <bgColor indexed="64"/>
      </patternFill>
    </fill>
    <fill>
      <patternFill patternType="solid">
        <fgColor indexed="43"/>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medium"/>
    </border>
    <border>
      <left style="thin"/>
      <right style="thin"/>
      <top>
        <color indexed="63"/>
      </top>
      <bottom style="double"/>
    </border>
    <border>
      <left style="thin"/>
      <right style="thin"/>
      <top style="double"/>
      <bottom>
        <color indexed="63"/>
      </bottom>
    </border>
    <border>
      <left>
        <color indexed="63"/>
      </left>
      <right>
        <color indexed="63"/>
      </right>
      <top style="medium"/>
      <bottom>
        <color indexed="63"/>
      </bottom>
    </border>
    <border>
      <left>
        <color indexed="63"/>
      </left>
      <right style="thin"/>
      <top style="medium"/>
      <bottom style="medium"/>
    </border>
    <border>
      <left>
        <color indexed="63"/>
      </left>
      <right style="thin"/>
      <top style="medium"/>
      <bottom>
        <color indexed="63"/>
      </bottom>
    </border>
    <border>
      <left style="thin"/>
      <right style="thin"/>
      <top style="medium"/>
      <bottom style="medium"/>
    </border>
    <border>
      <left style="medium"/>
      <right>
        <color indexed="63"/>
      </right>
      <top>
        <color indexed="63"/>
      </top>
      <bottom style="medium"/>
    </border>
    <border>
      <left style="thin"/>
      <right style="thin"/>
      <top style="thin"/>
      <bottom style="double"/>
    </border>
    <border>
      <left style="medium"/>
      <right style="thin"/>
      <top style="thin"/>
      <bottom style="thin"/>
    </border>
    <border>
      <left style="medium"/>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style="medium"/>
    </border>
    <border>
      <left style="thin"/>
      <right>
        <color indexed="63"/>
      </right>
      <top>
        <color indexed="63"/>
      </top>
      <bottom style="medium"/>
    </border>
    <border>
      <left style="thin"/>
      <right>
        <color indexed="63"/>
      </right>
      <top>
        <color indexed="63"/>
      </top>
      <bottom style="thin"/>
    </border>
    <border>
      <left>
        <color indexed="63"/>
      </left>
      <right>
        <color indexed="63"/>
      </right>
      <top style="thin"/>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0" borderId="3" applyNumberFormat="0" applyFill="0" applyAlignment="0" applyProtection="0"/>
    <xf numFmtId="0" fontId="12" fillId="0" borderId="0" applyNumberFormat="0" applyFill="0" applyBorder="0" applyAlignment="0" applyProtection="0"/>
    <xf numFmtId="0" fontId="35" fillId="28" borderId="0" applyNumberFormat="0" applyBorder="0" applyAlignment="0" applyProtection="0"/>
    <xf numFmtId="0" fontId="9" fillId="0" borderId="0" applyNumberFormat="0" applyFill="0" applyBorder="0" applyAlignment="0" applyProtection="0"/>
    <xf numFmtId="0" fontId="36"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0" fillId="31" borderId="7" applyNumberFormat="0" applyFont="0" applyAlignment="0" applyProtection="0"/>
    <xf numFmtId="0" fontId="41" fillId="32"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6" borderId="9" applyNumberFormat="0" applyAlignment="0" applyProtection="0"/>
    <xf numFmtId="191" fontId="0" fillId="0" borderId="0" applyFont="0" applyFill="0" applyBorder="0" applyAlignment="0" applyProtection="0"/>
    <xf numFmtId="190"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cellStyleXfs>
  <cellXfs count="135">
    <xf numFmtId="0" fontId="0" fillId="0" borderId="0" xfId="0" applyAlignment="1">
      <alignment/>
    </xf>
    <xf numFmtId="1" fontId="0" fillId="0" borderId="0" xfId="0" applyNumberFormat="1" applyAlignment="1">
      <alignment/>
    </xf>
    <xf numFmtId="0" fontId="3" fillId="33" borderId="10" xfId="0" applyFont="1" applyFill="1" applyBorder="1" applyAlignment="1" applyProtection="1">
      <alignment horizontal="center"/>
      <protection locked="0"/>
    </xf>
    <xf numFmtId="0" fontId="3" fillId="33" borderId="11" xfId="0" applyFont="1" applyFill="1" applyBorder="1" applyAlignment="1" applyProtection="1">
      <alignment horizontal="center"/>
      <protection locked="0"/>
    </xf>
    <xf numFmtId="20" fontId="0" fillId="0" borderId="12" xfId="0" applyNumberFormat="1" applyBorder="1" applyAlignment="1" applyProtection="1">
      <alignment horizontal="center"/>
      <protection locked="0"/>
    </xf>
    <xf numFmtId="20" fontId="0" fillId="0" borderId="0" xfId="0" applyNumberFormat="1" applyBorder="1" applyAlignment="1" applyProtection="1">
      <alignment horizontal="center"/>
      <protection locked="0"/>
    </xf>
    <xf numFmtId="1" fontId="0" fillId="0" borderId="0" xfId="0" applyNumberFormat="1" applyBorder="1" applyAlignment="1" applyProtection="1">
      <alignment horizontal="center"/>
      <protection locked="0"/>
    </xf>
    <xf numFmtId="1" fontId="0" fillId="0" borderId="13" xfId="0" applyNumberFormat="1" applyBorder="1" applyAlignment="1" applyProtection="1">
      <alignment horizontal="center"/>
      <protection locked="0"/>
    </xf>
    <xf numFmtId="0" fontId="5" fillId="34" borderId="14" xfId="0" applyFont="1" applyFill="1" applyBorder="1" applyAlignment="1" applyProtection="1">
      <alignment/>
      <protection hidden="1"/>
    </xf>
    <xf numFmtId="0" fontId="5" fillId="34" borderId="15" xfId="0" applyFont="1" applyFill="1" applyBorder="1" applyAlignment="1" applyProtection="1">
      <alignment/>
      <protection hidden="1"/>
    </xf>
    <xf numFmtId="0" fontId="5" fillId="34" borderId="16" xfId="0" applyFont="1" applyFill="1" applyBorder="1" applyAlignment="1" applyProtection="1">
      <alignment/>
      <protection hidden="1"/>
    </xf>
    <xf numFmtId="0" fontId="5" fillId="34" borderId="17" xfId="0" applyFont="1" applyFill="1" applyBorder="1" applyAlignment="1" applyProtection="1">
      <alignment horizontal="center"/>
      <protection hidden="1"/>
    </xf>
    <xf numFmtId="0" fontId="5" fillId="34" borderId="18" xfId="0" applyFont="1" applyFill="1" applyBorder="1" applyAlignment="1" applyProtection="1">
      <alignment horizontal="center"/>
      <protection hidden="1"/>
    </xf>
    <xf numFmtId="0" fontId="5" fillId="34" borderId="19" xfId="0" applyFont="1" applyFill="1" applyBorder="1" applyAlignment="1" applyProtection="1">
      <alignment horizontal="center"/>
      <protection hidden="1"/>
    </xf>
    <xf numFmtId="1" fontId="1" fillId="35" borderId="20" xfId="0" applyNumberFormat="1" applyFont="1" applyFill="1" applyBorder="1" applyAlignment="1" applyProtection="1">
      <alignment horizontal="center"/>
      <protection hidden="1"/>
    </xf>
    <xf numFmtId="1" fontId="1" fillId="35" borderId="21" xfId="0" applyNumberFormat="1" applyFont="1" applyFill="1" applyBorder="1" applyAlignment="1" applyProtection="1">
      <alignment horizontal="center"/>
      <protection hidden="1"/>
    </xf>
    <xf numFmtId="1" fontId="1" fillId="35" borderId="22" xfId="0" applyNumberFormat="1" applyFont="1" applyFill="1" applyBorder="1" applyAlignment="1" applyProtection="1">
      <alignment horizontal="center"/>
      <protection hidden="1"/>
    </xf>
    <xf numFmtId="2" fontId="1" fillId="34" borderId="23" xfId="0" applyNumberFormat="1" applyFont="1" applyFill="1" applyBorder="1" applyAlignment="1" applyProtection="1">
      <alignment horizontal="center"/>
      <protection hidden="1"/>
    </xf>
    <xf numFmtId="1" fontId="1" fillId="34" borderId="23" xfId="0" applyNumberFormat="1" applyFont="1" applyFill="1" applyBorder="1" applyAlignment="1" applyProtection="1">
      <alignment horizontal="center"/>
      <protection hidden="1"/>
    </xf>
    <xf numFmtId="1" fontId="1" fillId="34" borderId="24" xfId="0" applyNumberFormat="1" applyFont="1" applyFill="1" applyBorder="1" applyAlignment="1" applyProtection="1">
      <alignment horizontal="center"/>
      <protection hidden="1"/>
    </xf>
    <xf numFmtId="0" fontId="4" fillId="35" borderId="25" xfId="0" applyFont="1" applyFill="1" applyBorder="1" applyAlignment="1" applyProtection="1">
      <alignment horizontal="center"/>
      <protection hidden="1"/>
    </xf>
    <xf numFmtId="0" fontId="4" fillId="35" borderId="26" xfId="0" applyFont="1" applyFill="1" applyBorder="1" applyAlignment="1" applyProtection="1">
      <alignment horizontal="center"/>
      <protection hidden="1"/>
    </xf>
    <xf numFmtId="2" fontId="0" fillId="34" borderId="13" xfId="0" applyNumberFormat="1" applyFill="1" applyBorder="1" applyAlignment="1" applyProtection="1">
      <alignment horizontal="center"/>
      <protection hidden="1"/>
    </xf>
    <xf numFmtId="2" fontId="0" fillId="34" borderId="18" xfId="0" applyNumberFormat="1" applyFill="1" applyBorder="1" applyAlignment="1" applyProtection="1">
      <alignment horizontal="center"/>
      <protection hidden="1"/>
    </xf>
    <xf numFmtId="2" fontId="0" fillId="0" borderId="0" xfId="0" applyNumberFormat="1" applyFill="1" applyBorder="1" applyAlignment="1" applyProtection="1">
      <alignment horizontal="center"/>
      <protection locked="0"/>
    </xf>
    <xf numFmtId="192" fontId="0" fillId="0" borderId="18" xfId="0" applyNumberFormat="1" applyBorder="1" applyAlignment="1" applyProtection="1">
      <alignment horizontal="center"/>
      <protection locked="0"/>
    </xf>
    <xf numFmtId="1" fontId="1" fillId="34" borderId="27" xfId="0" applyNumberFormat="1" applyFont="1" applyFill="1" applyBorder="1" applyAlignment="1" applyProtection="1">
      <alignment horizontal="center"/>
      <protection hidden="1"/>
    </xf>
    <xf numFmtId="2" fontId="0" fillId="34" borderId="27" xfId="0" applyNumberFormat="1" applyFill="1" applyBorder="1" applyAlignment="1" applyProtection="1">
      <alignment horizontal="center"/>
      <protection hidden="1"/>
    </xf>
    <xf numFmtId="1" fontId="1" fillId="35" borderId="28" xfId="0" applyNumberFormat="1" applyFont="1" applyFill="1" applyBorder="1" applyAlignment="1" applyProtection="1">
      <alignment horizontal="center"/>
      <protection hidden="1"/>
    </xf>
    <xf numFmtId="1" fontId="0" fillId="0" borderId="18" xfId="0" applyNumberFormat="1" applyBorder="1" applyAlignment="1" applyProtection="1">
      <alignment horizontal="center"/>
      <protection locked="0"/>
    </xf>
    <xf numFmtId="1" fontId="0" fillId="34" borderId="29" xfId="0" applyNumberFormat="1" applyFill="1" applyBorder="1" applyAlignment="1" applyProtection="1">
      <alignment horizontal="center"/>
      <protection hidden="1"/>
    </xf>
    <xf numFmtId="1" fontId="0" fillId="34" borderId="18" xfId="0" applyNumberFormat="1" applyFill="1" applyBorder="1" applyAlignment="1" applyProtection="1">
      <alignment horizontal="center"/>
      <protection hidden="1"/>
    </xf>
    <xf numFmtId="1" fontId="0" fillId="0" borderId="30" xfId="0" applyNumberFormat="1" applyBorder="1" applyAlignment="1" applyProtection="1">
      <alignment horizontal="center"/>
      <protection locked="0"/>
    </xf>
    <xf numFmtId="0" fontId="4" fillId="35" borderId="31" xfId="0" applyFont="1" applyFill="1" applyBorder="1" applyAlignment="1" applyProtection="1">
      <alignment horizontal="center"/>
      <protection hidden="1"/>
    </xf>
    <xf numFmtId="1" fontId="0" fillId="0" borderId="32" xfId="0" applyNumberFormat="1" applyBorder="1" applyAlignment="1" applyProtection="1">
      <alignment horizontal="center"/>
      <protection locked="0"/>
    </xf>
    <xf numFmtId="1" fontId="0" fillId="0" borderId="17" xfId="0" applyNumberFormat="1" applyBorder="1" applyAlignment="1" applyProtection="1">
      <alignment horizontal="center"/>
      <protection locked="0"/>
    </xf>
    <xf numFmtId="0" fontId="4" fillId="35" borderId="33" xfId="0" applyFont="1" applyFill="1" applyBorder="1" applyAlignment="1" applyProtection="1">
      <alignment horizontal="center"/>
      <protection hidden="1"/>
    </xf>
    <xf numFmtId="20" fontId="1" fillId="34" borderId="34" xfId="0" applyNumberFormat="1" applyFont="1" applyFill="1" applyBorder="1" applyAlignment="1" applyProtection="1">
      <alignment horizontal="center"/>
      <protection hidden="1"/>
    </xf>
    <xf numFmtId="20" fontId="1" fillId="34" borderId="23" xfId="0" applyNumberFormat="1" applyFont="1" applyFill="1" applyBorder="1" applyAlignment="1" applyProtection="1">
      <alignment horizontal="center"/>
      <protection hidden="1"/>
    </xf>
    <xf numFmtId="1" fontId="4" fillId="35" borderId="0" xfId="0" applyNumberFormat="1" applyFont="1" applyFill="1" applyBorder="1" applyAlignment="1" applyProtection="1">
      <alignment horizontal="center"/>
      <protection hidden="1"/>
    </xf>
    <xf numFmtId="1" fontId="4" fillId="35" borderId="18" xfId="0" applyNumberFormat="1" applyFont="1" applyFill="1" applyBorder="1" applyAlignment="1" applyProtection="1">
      <alignment horizontal="center"/>
      <protection hidden="1"/>
    </xf>
    <xf numFmtId="1" fontId="4" fillId="35" borderId="13" xfId="0" applyNumberFormat="1" applyFont="1" applyFill="1" applyBorder="1" applyAlignment="1" applyProtection="1">
      <alignment horizontal="center"/>
      <protection hidden="1"/>
    </xf>
    <xf numFmtId="0" fontId="3" fillId="0" borderId="11" xfId="0" applyFont="1" applyBorder="1" applyAlignment="1" applyProtection="1">
      <alignment horizontal="center"/>
      <protection hidden="1"/>
    </xf>
    <xf numFmtId="0" fontId="11" fillId="34" borderId="13" xfId="0" applyFont="1" applyFill="1" applyBorder="1" applyAlignment="1" applyProtection="1">
      <alignment horizontal="center"/>
      <protection hidden="1"/>
    </xf>
    <xf numFmtId="0" fontId="3" fillId="34" borderId="13" xfId="0" applyFont="1" applyFill="1" applyBorder="1" applyAlignment="1" applyProtection="1">
      <alignment horizontal="center"/>
      <protection hidden="1"/>
    </xf>
    <xf numFmtId="0" fontId="7" fillId="34" borderId="11" xfId="0" applyFont="1" applyFill="1" applyBorder="1" applyAlignment="1" applyProtection="1">
      <alignment horizontal="center"/>
      <protection hidden="1"/>
    </xf>
    <xf numFmtId="1" fontId="1" fillId="35" borderId="35" xfId="0" applyNumberFormat="1" applyFont="1" applyFill="1" applyBorder="1" applyAlignment="1" applyProtection="1">
      <alignment horizontal="center"/>
      <protection locked="0"/>
    </xf>
    <xf numFmtId="0" fontId="9" fillId="34" borderId="13" xfId="44" applyFill="1" applyBorder="1" applyAlignment="1" applyProtection="1">
      <alignment horizontal="center"/>
      <protection hidden="1"/>
    </xf>
    <xf numFmtId="2" fontId="0" fillId="0" borderId="29" xfId="0" applyNumberFormat="1" applyBorder="1" applyAlignment="1" applyProtection="1">
      <alignment horizontal="center"/>
      <protection locked="0"/>
    </xf>
    <xf numFmtId="2" fontId="0" fillId="0" borderId="18" xfId="0" applyNumberFormat="1" applyBorder="1" applyAlignment="1" applyProtection="1">
      <alignment horizontal="center"/>
      <protection locked="0"/>
    </xf>
    <xf numFmtId="0" fontId="0" fillId="34" borderId="34" xfId="0" applyFill="1" applyBorder="1" applyAlignment="1" applyProtection="1">
      <alignment horizontal="center"/>
      <protection hidden="1"/>
    </xf>
    <xf numFmtId="0" fontId="0" fillId="34" borderId="23" xfId="0" applyFill="1" applyBorder="1" applyAlignment="1" applyProtection="1">
      <alignment horizontal="center"/>
      <protection hidden="1"/>
    </xf>
    <xf numFmtId="0" fontId="0" fillId="34" borderId="24" xfId="0" applyFill="1" applyBorder="1" applyAlignment="1" applyProtection="1">
      <alignment horizontal="center"/>
      <protection hidden="1"/>
    </xf>
    <xf numFmtId="0" fontId="7" fillId="34" borderId="11" xfId="0" applyFont="1" applyFill="1" applyBorder="1" applyAlignment="1" applyProtection="1">
      <alignment horizontal="left"/>
      <protection hidden="1"/>
    </xf>
    <xf numFmtId="0" fontId="3" fillId="0" borderId="36" xfId="0" applyFont="1" applyBorder="1" applyAlignment="1" applyProtection="1">
      <alignment horizontal="center"/>
      <protection hidden="1"/>
    </xf>
    <xf numFmtId="0" fontId="3" fillId="0" borderId="11" xfId="0" applyFont="1" applyBorder="1" applyAlignment="1" applyProtection="1">
      <alignment horizontal="center"/>
      <protection hidden="1"/>
    </xf>
    <xf numFmtId="0" fontId="7" fillId="34" borderId="37" xfId="0" applyFont="1" applyFill="1" applyBorder="1" applyAlignment="1" applyProtection="1">
      <alignment/>
      <protection hidden="1"/>
    </xf>
    <xf numFmtId="0" fontId="7" fillId="34" borderId="18" xfId="0" applyFont="1" applyFill="1" applyBorder="1" applyAlignment="1" applyProtection="1">
      <alignment/>
      <protection hidden="1"/>
    </xf>
    <xf numFmtId="0" fontId="7" fillId="34" borderId="19" xfId="0" applyFont="1" applyFill="1" applyBorder="1" applyAlignment="1" applyProtection="1">
      <alignment/>
      <protection hidden="1"/>
    </xf>
    <xf numFmtId="192" fontId="3" fillId="33" borderId="10" xfId="0" applyNumberFormat="1" applyFont="1" applyFill="1" applyBorder="1" applyAlignment="1" applyProtection="1">
      <alignment horizontal="center"/>
      <protection locked="0"/>
    </xf>
    <xf numFmtId="192" fontId="3" fillId="33" borderId="38" xfId="0" applyNumberFormat="1" applyFont="1" applyFill="1" applyBorder="1" applyAlignment="1" applyProtection="1">
      <alignment horizontal="center"/>
      <protection locked="0"/>
    </xf>
    <xf numFmtId="0" fontId="5" fillId="34" borderId="39" xfId="0" applyFont="1" applyFill="1" applyBorder="1" applyAlignment="1" applyProtection="1">
      <alignment horizontal="right"/>
      <protection hidden="1"/>
    </xf>
    <xf numFmtId="0" fontId="5" fillId="34" borderId="40" xfId="0" applyFont="1" applyFill="1" applyBorder="1" applyAlignment="1" applyProtection="1">
      <alignment horizontal="right"/>
      <protection hidden="1"/>
    </xf>
    <xf numFmtId="0" fontId="5" fillId="34" borderId="41" xfId="0" applyFont="1" applyFill="1" applyBorder="1" applyAlignment="1" applyProtection="1">
      <alignment horizontal="right"/>
      <protection hidden="1"/>
    </xf>
    <xf numFmtId="0" fontId="3" fillId="34" borderId="19" xfId="0" applyFont="1" applyFill="1" applyBorder="1" applyAlignment="1" applyProtection="1">
      <alignment horizontal="center"/>
      <protection hidden="1"/>
    </xf>
    <xf numFmtId="0" fontId="3" fillId="34" borderId="42" xfId="0" applyFont="1" applyFill="1" applyBorder="1" applyAlignment="1" applyProtection="1">
      <alignment horizontal="center"/>
      <protection hidden="1"/>
    </xf>
    <xf numFmtId="0" fontId="3" fillId="34" borderId="40" xfId="0" applyFont="1" applyFill="1" applyBorder="1" applyAlignment="1" applyProtection="1">
      <alignment horizontal="center"/>
      <protection hidden="1"/>
    </xf>
    <xf numFmtId="0" fontId="3" fillId="33" borderId="10" xfId="0" applyFont="1" applyFill="1" applyBorder="1" applyAlignment="1" applyProtection="1">
      <alignment horizontal="left"/>
      <protection locked="0"/>
    </xf>
    <xf numFmtId="0" fontId="3" fillId="33" borderId="42" xfId="0" applyFont="1" applyFill="1" applyBorder="1" applyAlignment="1" applyProtection="1">
      <alignment horizontal="left"/>
      <protection locked="0"/>
    </xf>
    <xf numFmtId="0" fontId="3" fillId="33" borderId="38" xfId="0" applyFont="1" applyFill="1" applyBorder="1" applyAlignment="1" applyProtection="1">
      <alignment horizontal="left"/>
      <protection locked="0"/>
    </xf>
    <xf numFmtId="0" fontId="6" fillId="34" borderId="43" xfId="0" applyFont="1" applyFill="1" applyBorder="1" applyAlignment="1" applyProtection="1">
      <alignment horizontal="right"/>
      <protection hidden="1"/>
    </xf>
    <xf numFmtId="0" fontId="6" fillId="34" borderId="30" xfId="0" applyFont="1" applyFill="1" applyBorder="1" applyAlignment="1" applyProtection="1">
      <alignment horizontal="right"/>
      <protection hidden="1"/>
    </xf>
    <xf numFmtId="0" fontId="6" fillId="34" borderId="44" xfId="0" applyFont="1" applyFill="1" applyBorder="1" applyAlignment="1" applyProtection="1">
      <alignment horizontal="right"/>
      <protection hidden="1"/>
    </xf>
    <xf numFmtId="0" fontId="6" fillId="34" borderId="12" xfId="0" applyFont="1" applyFill="1" applyBorder="1" applyAlignment="1" applyProtection="1">
      <alignment horizontal="right"/>
      <protection hidden="1"/>
    </xf>
    <xf numFmtId="0" fontId="6" fillId="34" borderId="0" xfId="0" applyFont="1" applyFill="1" applyBorder="1" applyAlignment="1" applyProtection="1">
      <alignment horizontal="right"/>
      <protection hidden="1"/>
    </xf>
    <xf numFmtId="0" fontId="6" fillId="34" borderId="13" xfId="0" applyFont="1" applyFill="1" applyBorder="1" applyAlignment="1" applyProtection="1">
      <alignment horizontal="right"/>
      <protection hidden="1"/>
    </xf>
    <xf numFmtId="0" fontId="0" fillId="34" borderId="12" xfId="0" applyFill="1" applyBorder="1" applyAlignment="1" applyProtection="1">
      <alignment horizontal="center"/>
      <protection hidden="1"/>
    </xf>
    <xf numFmtId="0" fontId="0" fillId="34" borderId="0" xfId="0" applyFill="1" applyBorder="1" applyAlignment="1" applyProtection="1">
      <alignment horizontal="center"/>
      <protection hidden="1"/>
    </xf>
    <xf numFmtId="0" fontId="0" fillId="34" borderId="13" xfId="0" applyFill="1" applyBorder="1" applyAlignment="1" applyProtection="1">
      <alignment horizontal="center"/>
      <protection hidden="1"/>
    </xf>
    <xf numFmtId="0" fontId="7" fillId="34" borderId="45" xfId="0" applyFont="1" applyFill="1" applyBorder="1" applyAlignment="1" applyProtection="1">
      <alignment/>
      <protection hidden="1"/>
    </xf>
    <xf numFmtId="0" fontId="7" fillId="34" borderId="27" xfId="0" applyFont="1" applyFill="1" applyBorder="1" applyAlignment="1" applyProtection="1">
      <alignment/>
      <protection hidden="1"/>
    </xf>
    <xf numFmtId="0" fontId="7" fillId="34" borderId="46" xfId="0" applyFont="1" applyFill="1" applyBorder="1" applyAlignment="1" applyProtection="1">
      <alignment/>
      <protection hidden="1"/>
    </xf>
    <xf numFmtId="0" fontId="7" fillId="34" borderId="23" xfId="0" applyFont="1" applyFill="1" applyBorder="1" applyAlignment="1" applyProtection="1">
      <alignment horizontal="center"/>
      <protection hidden="1"/>
    </xf>
    <xf numFmtId="0" fontId="7" fillId="34" borderId="24" xfId="0" applyFont="1" applyFill="1" applyBorder="1" applyAlignment="1" applyProtection="1">
      <alignment horizontal="center"/>
      <protection hidden="1"/>
    </xf>
    <xf numFmtId="0" fontId="9" fillId="0" borderId="10" xfId="44" applyBorder="1" applyAlignment="1" applyProtection="1">
      <alignment/>
      <protection locked="0"/>
    </xf>
    <xf numFmtId="0" fontId="9" fillId="0" borderId="42" xfId="44" applyBorder="1" applyAlignment="1" applyProtection="1">
      <alignment/>
      <protection locked="0"/>
    </xf>
    <xf numFmtId="0" fontId="9" fillId="0" borderId="38" xfId="44" applyBorder="1" applyAlignment="1" applyProtection="1">
      <alignment/>
      <protection locked="0"/>
    </xf>
    <xf numFmtId="0" fontId="3" fillId="34" borderId="0" xfId="0" applyFont="1" applyFill="1" applyBorder="1" applyAlignment="1" applyProtection="1">
      <alignment horizontal="center"/>
      <protection hidden="1"/>
    </xf>
    <xf numFmtId="0" fontId="3" fillId="34" borderId="47" xfId="0" applyFont="1" applyFill="1" applyBorder="1" applyAlignment="1" applyProtection="1">
      <alignment horizontal="center"/>
      <protection hidden="1"/>
    </xf>
    <xf numFmtId="0" fontId="3" fillId="34" borderId="15" xfId="0" applyFont="1" applyFill="1" applyBorder="1" applyAlignment="1" applyProtection="1">
      <alignment horizontal="center"/>
      <protection hidden="1"/>
    </xf>
    <xf numFmtId="49" fontId="3" fillId="33" borderId="10" xfId="0" applyNumberFormat="1" applyFont="1" applyFill="1" applyBorder="1" applyAlignment="1" applyProtection="1">
      <alignment horizontal="center"/>
      <protection locked="0"/>
    </xf>
    <xf numFmtId="49" fontId="3" fillId="33" borderId="38" xfId="0" applyNumberFormat="1" applyFont="1" applyFill="1" applyBorder="1" applyAlignment="1" applyProtection="1">
      <alignment horizontal="center"/>
      <protection locked="0"/>
    </xf>
    <xf numFmtId="0" fontId="3" fillId="33" borderId="10" xfId="0" applyFont="1" applyFill="1" applyBorder="1" applyAlignment="1" applyProtection="1">
      <alignment horizontal="center"/>
      <protection locked="0"/>
    </xf>
    <xf numFmtId="0" fontId="3" fillId="33" borderId="38" xfId="0" applyFont="1" applyFill="1" applyBorder="1" applyAlignment="1" applyProtection="1">
      <alignment horizontal="center"/>
      <protection locked="0"/>
    </xf>
    <xf numFmtId="20" fontId="3" fillId="33" borderId="10" xfId="0" applyNumberFormat="1" applyFont="1" applyFill="1" applyBorder="1" applyAlignment="1" applyProtection="1">
      <alignment horizontal="center"/>
      <protection locked="0"/>
    </xf>
    <xf numFmtId="2" fontId="4" fillId="34" borderId="48" xfId="0" applyNumberFormat="1" applyFont="1" applyFill="1" applyBorder="1" applyAlignment="1" applyProtection="1">
      <alignment horizontal="center"/>
      <protection hidden="1"/>
    </xf>
    <xf numFmtId="0" fontId="4" fillId="34" borderId="48" xfId="0" applyFont="1" applyFill="1" applyBorder="1" applyAlignment="1" applyProtection="1">
      <alignment horizontal="center"/>
      <protection hidden="1"/>
    </xf>
    <xf numFmtId="192" fontId="3" fillId="33" borderId="15" xfId="0" applyNumberFormat="1" applyFont="1" applyFill="1" applyBorder="1" applyAlignment="1" applyProtection="1">
      <alignment horizontal="center"/>
      <protection locked="0"/>
    </xf>
    <xf numFmtId="192" fontId="3" fillId="33" borderId="14" xfId="0" applyNumberFormat="1" applyFont="1" applyFill="1" applyBorder="1" applyAlignment="1" applyProtection="1">
      <alignment horizontal="center"/>
      <protection locked="0"/>
    </xf>
    <xf numFmtId="20" fontId="3" fillId="33" borderId="40" xfId="0" applyNumberFormat="1" applyFont="1" applyFill="1" applyBorder="1" applyAlignment="1" applyProtection="1">
      <alignment horizontal="center"/>
      <protection locked="0"/>
    </xf>
    <xf numFmtId="0" fontId="2" fillId="0" borderId="49" xfId="0" applyFont="1" applyBorder="1" applyAlignment="1" applyProtection="1">
      <alignment horizontal="left"/>
      <protection hidden="1"/>
    </xf>
    <xf numFmtId="0" fontId="2" fillId="0" borderId="25" xfId="0" applyFont="1" applyBorder="1" applyAlignment="1" applyProtection="1">
      <alignment horizontal="left"/>
      <protection hidden="1"/>
    </xf>
    <xf numFmtId="0" fontId="2" fillId="0" borderId="26" xfId="0" applyFont="1" applyBorder="1" applyAlignment="1" applyProtection="1">
      <alignment horizontal="left"/>
      <protection hidden="1"/>
    </xf>
    <xf numFmtId="1" fontId="8" fillId="0" borderId="12" xfId="0" applyNumberFormat="1" applyFont="1" applyBorder="1" applyAlignment="1" applyProtection="1">
      <alignment horizontal="left"/>
      <protection locked="0"/>
    </xf>
    <xf numFmtId="1" fontId="8" fillId="0" borderId="17" xfId="0" applyNumberFormat="1" applyFont="1" applyBorder="1" applyAlignment="1" applyProtection="1">
      <alignment horizontal="left"/>
      <protection locked="0"/>
    </xf>
    <xf numFmtId="1" fontId="4" fillId="35" borderId="0" xfId="0" applyNumberFormat="1" applyFont="1" applyFill="1" applyBorder="1" applyAlignment="1" applyProtection="1">
      <alignment horizontal="center"/>
      <protection hidden="1"/>
    </xf>
    <xf numFmtId="1" fontId="4" fillId="35" borderId="12" xfId="0" applyNumberFormat="1" applyFont="1" applyFill="1" applyBorder="1" applyAlignment="1" applyProtection="1">
      <alignment horizontal="center"/>
      <protection hidden="1"/>
    </xf>
    <xf numFmtId="0" fontId="4" fillId="35" borderId="49" xfId="0" applyFont="1" applyFill="1" applyBorder="1" applyAlignment="1" applyProtection="1">
      <alignment horizontal="left"/>
      <protection hidden="1"/>
    </xf>
    <xf numFmtId="0" fontId="4" fillId="35" borderId="31" xfId="0" applyFont="1" applyFill="1" applyBorder="1" applyAlignment="1" applyProtection="1">
      <alignment horizontal="left"/>
      <protection hidden="1"/>
    </xf>
    <xf numFmtId="0" fontId="3" fillId="34" borderId="39" xfId="0" applyFont="1" applyFill="1" applyBorder="1" applyAlignment="1" applyProtection="1">
      <alignment horizontal="center"/>
      <protection hidden="1"/>
    </xf>
    <xf numFmtId="0" fontId="3" fillId="34" borderId="23" xfId="0" applyFont="1" applyFill="1" applyBorder="1" applyAlignment="1" applyProtection="1">
      <alignment horizontal="center"/>
      <protection hidden="1"/>
    </xf>
    <xf numFmtId="0" fontId="0" fillId="0" borderId="43" xfId="0" applyFont="1" applyBorder="1" applyAlignment="1" applyProtection="1">
      <alignment horizontal="left" wrapText="1"/>
      <protection locked="0"/>
    </xf>
    <xf numFmtId="0" fontId="1" fillId="0" borderId="30" xfId="0" applyFont="1" applyBorder="1" applyAlignment="1" applyProtection="1">
      <alignment horizontal="left"/>
      <protection locked="0"/>
    </xf>
    <xf numFmtId="0" fontId="1" fillId="0" borderId="44" xfId="0" applyFont="1" applyBorder="1" applyAlignment="1" applyProtection="1">
      <alignment horizontal="left"/>
      <protection locked="0"/>
    </xf>
    <xf numFmtId="0" fontId="1" fillId="0" borderId="12"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13" xfId="0" applyFont="1" applyBorder="1" applyAlignment="1" applyProtection="1">
      <alignment horizontal="left"/>
      <protection locked="0"/>
    </xf>
    <xf numFmtId="0" fontId="1" fillId="0" borderId="34" xfId="0" applyFont="1" applyBorder="1" applyAlignment="1" applyProtection="1">
      <alignment horizontal="left"/>
      <protection locked="0"/>
    </xf>
    <xf numFmtId="0" fontId="1" fillId="0" borderId="23" xfId="0" applyFont="1" applyBorder="1" applyAlignment="1" applyProtection="1">
      <alignment horizontal="left"/>
      <protection locked="0"/>
    </xf>
    <xf numFmtId="0" fontId="1" fillId="0" borderId="24" xfId="0" applyFont="1" applyBorder="1" applyAlignment="1" applyProtection="1">
      <alignment horizontal="left"/>
      <protection locked="0"/>
    </xf>
    <xf numFmtId="0" fontId="10" fillId="34" borderId="43" xfId="0" applyFont="1" applyFill="1" applyBorder="1" applyAlignment="1" applyProtection="1">
      <alignment horizontal="center"/>
      <protection hidden="1"/>
    </xf>
    <xf numFmtId="0" fontId="10" fillId="34" borderId="30" xfId="0" applyFont="1" applyFill="1" applyBorder="1" applyAlignment="1" applyProtection="1">
      <alignment horizontal="center"/>
      <protection hidden="1"/>
    </xf>
    <xf numFmtId="0" fontId="10" fillId="34" borderId="44" xfId="0" applyFont="1" applyFill="1" applyBorder="1" applyAlignment="1" applyProtection="1">
      <alignment horizontal="center"/>
      <protection hidden="1"/>
    </xf>
    <xf numFmtId="0" fontId="0" fillId="0" borderId="12"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3" xfId="0" applyBorder="1" applyAlignment="1" applyProtection="1">
      <alignment horizontal="center"/>
      <protection hidden="1"/>
    </xf>
    <xf numFmtId="0" fontId="0" fillId="0" borderId="43" xfId="0" applyBorder="1" applyAlignment="1" applyProtection="1">
      <alignment horizontal="center"/>
      <protection hidden="1"/>
    </xf>
    <xf numFmtId="0" fontId="0" fillId="0" borderId="30" xfId="0" applyBorder="1" applyAlignment="1" applyProtection="1">
      <alignment horizontal="center"/>
      <protection hidden="1"/>
    </xf>
    <xf numFmtId="0" fontId="0" fillId="0" borderId="44" xfId="0" applyBorder="1" applyAlignment="1" applyProtection="1">
      <alignment horizontal="center"/>
      <protection hidden="1"/>
    </xf>
    <xf numFmtId="0" fontId="0" fillId="0" borderId="34" xfId="0" applyBorder="1" applyAlignment="1" applyProtection="1">
      <alignment horizontal="center"/>
      <protection hidden="1"/>
    </xf>
    <xf numFmtId="0" fontId="0" fillId="0" borderId="23" xfId="0" applyBorder="1" applyAlignment="1" applyProtection="1">
      <alignment horizontal="center"/>
      <protection hidden="1"/>
    </xf>
    <xf numFmtId="0" fontId="0" fillId="0" borderId="24" xfId="0" applyBorder="1" applyAlignment="1" applyProtection="1">
      <alignment horizontal="center"/>
      <protection hidden="1"/>
    </xf>
    <xf numFmtId="1" fontId="8" fillId="0" borderId="43" xfId="0" applyNumberFormat="1" applyFont="1" applyBorder="1" applyAlignment="1" applyProtection="1">
      <alignment horizontal="left"/>
      <protection locked="0"/>
    </xf>
    <xf numFmtId="1" fontId="8" fillId="0" borderId="32" xfId="0" applyNumberFormat="1" applyFont="1" applyBorder="1" applyAlignment="1" applyProtection="1">
      <alignment horizontal="left"/>
      <protection locked="0"/>
    </xf>
    <xf numFmtId="0" fontId="7" fillId="34" borderId="36" xfId="0" applyFont="1" applyFill="1" applyBorder="1" applyAlignment="1" applyProtection="1">
      <alignment horizontal="left"/>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4">
    <dxf>
      <font>
        <color indexed="18"/>
      </font>
    </dxf>
    <dxf>
      <font>
        <color indexed="10"/>
      </font>
    </dxf>
    <dxf>
      <font>
        <color indexed="10"/>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5</xdr:row>
      <xdr:rowOff>76200</xdr:rowOff>
    </xdr:from>
    <xdr:to>
      <xdr:col>17</xdr:col>
      <xdr:colOff>228600</xdr:colOff>
      <xdr:row>12</xdr:row>
      <xdr:rowOff>66675</xdr:rowOff>
    </xdr:to>
    <xdr:pic>
      <xdr:nvPicPr>
        <xdr:cNvPr id="1" name="Figuur 1"/>
        <xdr:cNvPicPr preferRelativeResize="1">
          <a:picLocks noChangeAspect="1"/>
        </xdr:cNvPicPr>
      </xdr:nvPicPr>
      <xdr:blipFill>
        <a:blip r:embed="rId1"/>
        <a:stretch>
          <a:fillRect/>
        </a:stretch>
      </xdr:blipFill>
      <xdr:spPr>
        <a:xfrm>
          <a:off x="5486400" y="800100"/>
          <a:ext cx="971550" cy="1123950"/>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03%20DMS%20SHEETS/Rate%20spreadsheet%20DMS%203.02.doc" TargetMode="External" /><Relationship Id="rId2" Type="http://schemas.openxmlformats.org/officeDocument/2006/relationships/hyperlink" Target="mailto:sietsedavid@gmai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
  <dimension ref="B2:W65"/>
  <sheetViews>
    <sheetView tabSelected="1" zoomScalePageLayoutView="0" workbookViewId="0" topLeftCell="A38">
      <selection activeCell="T65" sqref="T65"/>
    </sheetView>
  </sheetViews>
  <sheetFormatPr defaultColWidth="9.140625" defaultRowHeight="12.75"/>
  <cols>
    <col min="1" max="1" width="2.00390625" style="0" customWidth="1"/>
    <col min="2" max="18" width="5.7109375" style="0" customWidth="1"/>
    <col min="20" max="20" width="8.7109375" style="0" customWidth="1"/>
    <col min="23" max="23" width="11.28125" style="0" bestFit="1" customWidth="1"/>
  </cols>
  <sheetData>
    <row r="1" ht="8.25" customHeight="1" thickBot="1"/>
    <row r="2" spans="2:18" ht="12.75">
      <c r="B2" s="70" t="s">
        <v>30</v>
      </c>
      <c r="C2" s="71"/>
      <c r="D2" s="71"/>
      <c r="E2" s="71"/>
      <c r="F2" s="71"/>
      <c r="G2" s="71"/>
      <c r="H2" s="71"/>
      <c r="I2" s="71"/>
      <c r="J2" s="71"/>
      <c r="K2" s="71"/>
      <c r="L2" s="71"/>
      <c r="M2" s="71"/>
      <c r="N2" s="71"/>
      <c r="O2" s="71"/>
      <c r="P2" s="71"/>
      <c r="Q2" s="71"/>
      <c r="R2" s="72"/>
    </row>
    <row r="3" spans="2:18" ht="12.75">
      <c r="B3" s="73"/>
      <c r="C3" s="74"/>
      <c r="D3" s="74"/>
      <c r="E3" s="74"/>
      <c r="F3" s="74"/>
      <c r="G3" s="74"/>
      <c r="H3" s="74"/>
      <c r="I3" s="74"/>
      <c r="J3" s="74"/>
      <c r="K3" s="74"/>
      <c r="L3" s="74"/>
      <c r="M3" s="74"/>
      <c r="N3" s="74"/>
      <c r="O3" s="74"/>
      <c r="P3" s="74"/>
      <c r="Q3" s="74"/>
      <c r="R3" s="75"/>
    </row>
    <row r="4" spans="2:18" ht="10.5" customHeight="1">
      <c r="B4" s="76"/>
      <c r="C4" s="77"/>
      <c r="D4" s="77"/>
      <c r="E4" s="77"/>
      <c r="F4" s="77"/>
      <c r="G4" s="77"/>
      <c r="H4" s="77"/>
      <c r="I4" s="77"/>
      <c r="J4" s="77"/>
      <c r="K4" s="77"/>
      <c r="L4" s="77"/>
      <c r="M4" s="77"/>
      <c r="N4" s="77"/>
      <c r="O4" s="77"/>
      <c r="P4" s="77"/>
      <c r="Q4" s="77"/>
      <c r="R4" s="78"/>
    </row>
    <row r="5" spans="2:18" ht="12.75">
      <c r="B5" s="56" t="s">
        <v>18</v>
      </c>
      <c r="C5" s="57"/>
      <c r="D5" s="58"/>
      <c r="E5" s="8"/>
      <c r="F5" s="2">
        <v>2016</v>
      </c>
      <c r="G5" s="9"/>
      <c r="H5" s="3">
        <v>8</v>
      </c>
      <c r="I5" s="10"/>
      <c r="J5" s="90" t="s">
        <v>54</v>
      </c>
      <c r="K5" s="91"/>
      <c r="L5" s="64"/>
      <c r="M5" s="87"/>
      <c r="N5" s="87"/>
      <c r="O5" s="77"/>
      <c r="P5" s="77"/>
      <c r="Q5" s="77"/>
      <c r="R5" s="78"/>
    </row>
    <row r="6" spans="2:18" ht="12.75">
      <c r="B6" s="56" t="s">
        <v>19</v>
      </c>
      <c r="C6" s="57"/>
      <c r="D6" s="57"/>
      <c r="E6" s="67" t="s">
        <v>40</v>
      </c>
      <c r="F6" s="68"/>
      <c r="G6" s="68"/>
      <c r="H6" s="68"/>
      <c r="I6" s="68"/>
      <c r="J6" s="68"/>
      <c r="K6" s="69"/>
      <c r="L6" s="64"/>
      <c r="M6" s="87"/>
      <c r="N6" s="87"/>
      <c r="O6" s="77"/>
      <c r="P6" s="77"/>
      <c r="Q6" s="77"/>
      <c r="R6" s="78"/>
    </row>
    <row r="7" spans="2:18" ht="12.75">
      <c r="B7" s="56" t="s">
        <v>20</v>
      </c>
      <c r="C7" s="57"/>
      <c r="D7" s="57"/>
      <c r="E7" s="67" t="s">
        <v>41</v>
      </c>
      <c r="F7" s="68"/>
      <c r="G7" s="68"/>
      <c r="H7" s="68"/>
      <c r="I7" s="68"/>
      <c r="J7" s="68"/>
      <c r="K7" s="69"/>
      <c r="L7" s="88"/>
      <c r="M7" s="89"/>
      <c r="N7" s="89"/>
      <c r="O7" s="77"/>
      <c r="P7" s="77"/>
      <c r="Q7" s="77"/>
      <c r="R7" s="78"/>
    </row>
    <row r="8" spans="2:18" ht="12.75">
      <c r="B8" s="56" t="s">
        <v>21</v>
      </c>
      <c r="C8" s="57"/>
      <c r="D8" s="57"/>
      <c r="E8" s="67" t="s">
        <v>42</v>
      </c>
      <c r="F8" s="68"/>
      <c r="G8" s="68"/>
      <c r="H8" s="68"/>
      <c r="I8" s="68"/>
      <c r="J8" s="68"/>
      <c r="K8" s="68"/>
      <c r="L8" s="68"/>
      <c r="M8" s="68"/>
      <c r="N8" s="69"/>
      <c r="O8" s="77"/>
      <c r="P8" s="77"/>
      <c r="Q8" s="77"/>
      <c r="R8" s="78"/>
    </row>
    <row r="9" spans="2:18" ht="12.75">
      <c r="B9" s="56" t="s">
        <v>22</v>
      </c>
      <c r="C9" s="57"/>
      <c r="D9" s="57"/>
      <c r="E9" s="67" t="s">
        <v>55</v>
      </c>
      <c r="F9" s="68"/>
      <c r="G9" s="68"/>
      <c r="H9" s="68"/>
      <c r="I9" s="68"/>
      <c r="J9" s="68"/>
      <c r="K9" s="68"/>
      <c r="L9" s="68"/>
      <c r="M9" s="68"/>
      <c r="N9" s="69"/>
      <c r="O9" s="77"/>
      <c r="P9" s="77"/>
      <c r="Q9" s="77"/>
      <c r="R9" s="78"/>
    </row>
    <row r="10" spans="2:18" ht="12.75">
      <c r="B10" s="56" t="s">
        <v>23</v>
      </c>
      <c r="C10" s="57"/>
      <c r="D10" s="57"/>
      <c r="E10" s="84" t="s">
        <v>43</v>
      </c>
      <c r="F10" s="85"/>
      <c r="G10" s="85"/>
      <c r="H10" s="85"/>
      <c r="I10" s="85"/>
      <c r="J10" s="85"/>
      <c r="K10" s="85"/>
      <c r="L10" s="85"/>
      <c r="M10" s="85"/>
      <c r="N10" s="86"/>
      <c r="O10" s="77"/>
      <c r="P10" s="77"/>
      <c r="Q10" s="77"/>
      <c r="R10" s="78"/>
    </row>
    <row r="11" spans="2:18" ht="12.75">
      <c r="B11" s="56" t="s">
        <v>24</v>
      </c>
      <c r="C11" s="57"/>
      <c r="D11" s="57"/>
      <c r="E11" s="67" t="s">
        <v>49</v>
      </c>
      <c r="F11" s="68"/>
      <c r="G11" s="69"/>
      <c r="H11" s="61" t="s">
        <v>17</v>
      </c>
      <c r="I11" s="62"/>
      <c r="J11" s="62"/>
      <c r="K11" s="63"/>
      <c r="L11" s="67" t="s">
        <v>50</v>
      </c>
      <c r="M11" s="68"/>
      <c r="N11" s="69"/>
      <c r="O11" s="77"/>
      <c r="P11" s="77"/>
      <c r="Q11" s="77"/>
      <c r="R11" s="78"/>
    </row>
    <row r="12" spans="2:18" ht="12.75">
      <c r="B12" s="56" t="s">
        <v>25</v>
      </c>
      <c r="C12" s="57"/>
      <c r="D12" s="58"/>
      <c r="E12" s="11" t="s">
        <v>51</v>
      </c>
      <c r="F12" s="97" t="s">
        <v>52</v>
      </c>
      <c r="G12" s="98"/>
      <c r="H12" s="12" t="s">
        <v>33</v>
      </c>
      <c r="I12" s="59" t="s">
        <v>53</v>
      </c>
      <c r="J12" s="60"/>
      <c r="K12" s="64"/>
      <c r="L12" s="65"/>
      <c r="M12" s="65"/>
      <c r="N12" s="66"/>
      <c r="O12" s="77"/>
      <c r="P12" s="77"/>
      <c r="Q12" s="77"/>
      <c r="R12" s="78"/>
    </row>
    <row r="13" spans="2:23" ht="12.75">
      <c r="B13" s="56" t="s">
        <v>26</v>
      </c>
      <c r="C13" s="57"/>
      <c r="D13" s="58"/>
      <c r="E13" s="11" t="s">
        <v>34</v>
      </c>
      <c r="F13" s="99" t="s">
        <v>56</v>
      </c>
      <c r="G13" s="93"/>
      <c r="H13" s="12" t="s">
        <v>16</v>
      </c>
      <c r="I13" s="92">
        <v>50</v>
      </c>
      <c r="J13" s="93"/>
      <c r="K13" s="12" t="s">
        <v>15</v>
      </c>
      <c r="L13" s="94">
        <v>0.041666666666666664</v>
      </c>
      <c r="M13" s="93"/>
      <c r="N13" s="13" t="s">
        <v>8</v>
      </c>
      <c r="O13" s="77"/>
      <c r="P13" s="77"/>
      <c r="Q13" s="77"/>
      <c r="R13" s="78"/>
      <c r="S13" s="1"/>
      <c r="T13" s="1"/>
      <c r="U13" s="1"/>
      <c r="V13" s="1"/>
      <c r="W13" s="1"/>
    </row>
    <row r="14" spans="2:23" ht="12.75">
      <c r="B14" s="56" t="s">
        <v>27</v>
      </c>
      <c r="C14" s="57"/>
      <c r="D14" s="57"/>
      <c r="E14" s="94">
        <v>0.041666666666666664</v>
      </c>
      <c r="F14" s="93"/>
      <c r="G14" s="109"/>
      <c r="H14" s="87"/>
      <c r="I14" s="66"/>
      <c r="J14" s="66"/>
      <c r="K14" s="87"/>
      <c r="L14" s="66"/>
      <c r="M14" s="66"/>
      <c r="N14" s="87"/>
      <c r="O14" s="77"/>
      <c r="P14" s="77"/>
      <c r="Q14" s="77"/>
      <c r="R14" s="78"/>
      <c r="S14" s="1"/>
      <c r="T14" s="1"/>
      <c r="U14" s="1"/>
      <c r="V14" s="1"/>
      <c r="W14" s="1"/>
    </row>
    <row r="15" spans="2:23" ht="12.75">
      <c r="B15" s="56" t="s">
        <v>28</v>
      </c>
      <c r="C15" s="57"/>
      <c r="D15" s="57"/>
      <c r="E15" s="94">
        <v>0.22916666666666666</v>
      </c>
      <c r="F15" s="93"/>
      <c r="G15" s="64"/>
      <c r="H15" s="87"/>
      <c r="I15" s="87"/>
      <c r="J15" s="87"/>
      <c r="K15" s="87"/>
      <c r="L15" s="87"/>
      <c r="M15" s="87"/>
      <c r="N15" s="87"/>
      <c r="O15" s="77"/>
      <c r="P15" s="77"/>
      <c r="Q15" s="77"/>
      <c r="R15" s="78"/>
      <c r="S15" s="1"/>
      <c r="T15" s="1"/>
      <c r="U15" s="1"/>
      <c r="V15" s="1"/>
      <c r="W15" s="1"/>
    </row>
    <row r="16" spans="2:23" ht="13.5" thickBot="1">
      <c r="B16" s="79" t="s">
        <v>29</v>
      </c>
      <c r="C16" s="80"/>
      <c r="D16" s="81"/>
      <c r="E16" s="95">
        <v>4.17</v>
      </c>
      <c r="F16" s="96"/>
      <c r="G16" s="110"/>
      <c r="H16" s="110"/>
      <c r="I16" s="110"/>
      <c r="J16" s="110"/>
      <c r="K16" s="110"/>
      <c r="L16" s="110"/>
      <c r="M16" s="110"/>
      <c r="N16" s="110"/>
      <c r="O16" s="82" t="s">
        <v>39</v>
      </c>
      <c r="P16" s="82"/>
      <c r="Q16" s="82"/>
      <c r="R16" s="83"/>
      <c r="S16" s="1"/>
      <c r="T16" s="1"/>
      <c r="U16" s="1"/>
      <c r="V16" s="1"/>
      <c r="W16" s="1"/>
    </row>
    <row r="17" spans="2:23" ht="12.75">
      <c r="B17" s="120"/>
      <c r="C17" s="121"/>
      <c r="D17" s="121"/>
      <c r="E17" s="121"/>
      <c r="F17" s="121"/>
      <c r="G17" s="121"/>
      <c r="H17" s="121"/>
      <c r="I17" s="121"/>
      <c r="J17" s="121"/>
      <c r="K17" s="121"/>
      <c r="L17" s="121"/>
      <c r="M17" s="121"/>
      <c r="N17" s="121"/>
      <c r="O17" s="121"/>
      <c r="P17" s="121"/>
      <c r="Q17" s="121"/>
      <c r="R17" s="122"/>
      <c r="S17" s="1"/>
      <c r="T17" s="1"/>
      <c r="U17" s="1"/>
      <c r="V17" s="1"/>
      <c r="W17" s="1"/>
    </row>
    <row r="18" spans="2:23" ht="12.75">
      <c r="B18" s="134" t="s">
        <v>35</v>
      </c>
      <c r="C18" s="53"/>
      <c r="D18" s="45" t="s">
        <v>36</v>
      </c>
      <c r="E18" s="45" t="s">
        <v>37</v>
      </c>
      <c r="F18" s="53" t="s">
        <v>35</v>
      </c>
      <c r="G18" s="53"/>
      <c r="H18" s="45" t="s">
        <v>36</v>
      </c>
      <c r="I18" s="45" t="s">
        <v>37</v>
      </c>
      <c r="J18" s="53" t="s">
        <v>35</v>
      </c>
      <c r="K18" s="53"/>
      <c r="L18" s="45" t="s">
        <v>36</v>
      </c>
      <c r="M18" s="45" t="s">
        <v>37</v>
      </c>
      <c r="N18" s="53" t="s">
        <v>35</v>
      </c>
      <c r="O18" s="53"/>
      <c r="P18" s="45" t="s">
        <v>36</v>
      </c>
      <c r="Q18" s="45" t="s">
        <v>37</v>
      </c>
      <c r="R18" s="43"/>
      <c r="S18" s="1"/>
      <c r="T18" s="1"/>
      <c r="U18" s="1"/>
      <c r="V18" s="1"/>
      <c r="W18" s="1"/>
    </row>
    <row r="19" spans="2:23" ht="12.75">
      <c r="B19" s="54" t="s">
        <v>44</v>
      </c>
      <c r="C19" s="55"/>
      <c r="D19" s="42"/>
      <c r="E19" s="42"/>
      <c r="F19" s="55" t="s">
        <v>46</v>
      </c>
      <c r="G19" s="55"/>
      <c r="H19" s="42"/>
      <c r="I19" s="42"/>
      <c r="J19" s="55"/>
      <c r="K19" s="55"/>
      <c r="L19" s="42"/>
      <c r="M19" s="42"/>
      <c r="N19" s="55"/>
      <c r="O19" s="55"/>
      <c r="P19" s="42"/>
      <c r="Q19" s="42"/>
      <c r="R19" s="47" t="s">
        <v>38</v>
      </c>
      <c r="S19" s="1"/>
      <c r="T19" s="1"/>
      <c r="U19" s="1"/>
      <c r="V19" s="1"/>
      <c r="W19" s="1"/>
    </row>
    <row r="20" spans="2:23" ht="12.75">
      <c r="B20" s="54" t="s">
        <v>45</v>
      </c>
      <c r="C20" s="55"/>
      <c r="D20" s="42"/>
      <c r="E20" s="42"/>
      <c r="F20" s="55" t="s">
        <v>47</v>
      </c>
      <c r="G20" s="55"/>
      <c r="H20" s="42"/>
      <c r="I20" s="42"/>
      <c r="J20" s="55"/>
      <c r="K20" s="55"/>
      <c r="L20" s="42"/>
      <c r="M20" s="42"/>
      <c r="N20" s="55"/>
      <c r="O20" s="55"/>
      <c r="P20" s="42"/>
      <c r="Q20" s="42"/>
      <c r="R20" s="44"/>
      <c r="S20" s="1"/>
      <c r="T20" s="1"/>
      <c r="U20" s="1"/>
      <c r="V20" s="1"/>
      <c r="W20" s="1"/>
    </row>
    <row r="21" spans="2:23" ht="13.5" thickBot="1">
      <c r="B21" s="50"/>
      <c r="C21" s="51"/>
      <c r="D21" s="51"/>
      <c r="E21" s="51"/>
      <c r="F21" s="51"/>
      <c r="G21" s="51"/>
      <c r="H21" s="51"/>
      <c r="I21" s="51"/>
      <c r="J21" s="51"/>
      <c r="K21" s="51"/>
      <c r="L21" s="51"/>
      <c r="M21" s="51"/>
      <c r="N21" s="51"/>
      <c r="O21" s="51"/>
      <c r="P21" s="51"/>
      <c r="Q21" s="51"/>
      <c r="R21" s="52"/>
      <c r="S21" s="1"/>
      <c r="T21" s="1"/>
      <c r="U21" s="1"/>
      <c r="V21" s="1"/>
      <c r="W21" s="1"/>
    </row>
    <row r="22" spans="2:23" ht="16.5" customHeight="1">
      <c r="B22" s="106" t="s">
        <v>1</v>
      </c>
      <c r="C22" s="105"/>
      <c r="D22" s="40" t="s">
        <v>0</v>
      </c>
      <c r="E22" s="39" t="s">
        <v>2</v>
      </c>
      <c r="F22" s="40" t="s">
        <v>3</v>
      </c>
      <c r="G22" s="105" t="s">
        <v>4</v>
      </c>
      <c r="H22" s="105"/>
      <c r="I22" s="105"/>
      <c r="J22" s="105"/>
      <c r="K22" s="105"/>
      <c r="L22" s="105"/>
      <c r="M22" s="105"/>
      <c r="N22" s="105"/>
      <c r="O22" s="40" t="s">
        <v>5</v>
      </c>
      <c r="P22" s="40" t="s">
        <v>6</v>
      </c>
      <c r="Q22" s="40" t="s">
        <v>11</v>
      </c>
      <c r="R22" s="41" t="s">
        <v>7</v>
      </c>
      <c r="S22" s="1"/>
      <c r="T22" s="1"/>
      <c r="U22" s="1"/>
      <c r="V22" s="1"/>
      <c r="W22" s="1"/>
    </row>
    <row r="23" spans="2:23" ht="13.5" thickBot="1">
      <c r="B23" s="14" t="s">
        <v>9</v>
      </c>
      <c r="C23" s="15" t="s">
        <v>10</v>
      </c>
      <c r="D23" s="28" t="s">
        <v>14</v>
      </c>
      <c r="E23" s="15" t="s">
        <v>14</v>
      </c>
      <c r="F23" s="28"/>
      <c r="G23" s="46" t="s">
        <v>44</v>
      </c>
      <c r="H23" s="46" t="s">
        <v>45</v>
      </c>
      <c r="I23" s="46" t="s">
        <v>46</v>
      </c>
      <c r="J23" s="46" t="s">
        <v>47</v>
      </c>
      <c r="K23" s="46"/>
      <c r="L23" s="46"/>
      <c r="M23" s="46"/>
      <c r="N23" s="46" t="s">
        <v>48</v>
      </c>
      <c r="O23" s="28"/>
      <c r="P23" s="28"/>
      <c r="Q23" s="28"/>
      <c r="R23" s="16"/>
      <c r="S23" s="1"/>
      <c r="T23" s="1"/>
      <c r="U23" s="1"/>
      <c r="V23" s="1"/>
      <c r="W23" s="1"/>
    </row>
    <row r="24" spans="2:23" ht="13.5" thickTop="1">
      <c r="B24" s="4">
        <v>0.041666666666666664</v>
      </c>
      <c r="C24" s="5">
        <v>0.04861111111111111</v>
      </c>
      <c r="D24" s="23">
        <f>tm(B24,C24)</f>
        <v>1.0833333333333333</v>
      </c>
      <c r="E24" s="24">
        <f>Teff(B24,C24)</f>
        <v>0.16666666666666674</v>
      </c>
      <c r="F24" s="48">
        <v>6.1</v>
      </c>
      <c r="G24" s="6">
        <v>6</v>
      </c>
      <c r="H24" s="6">
        <v>1</v>
      </c>
      <c r="I24" s="6">
        <v>0</v>
      </c>
      <c r="J24" s="6">
        <v>0</v>
      </c>
      <c r="K24" s="6"/>
      <c r="L24" s="6"/>
      <c r="M24" s="6"/>
      <c r="N24" s="6">
        <v>0</v>
      </c>
      <c r="O24" s="29">
        <v>1</v>
      </c>
      <c r="P24" s="30">
        <f aca="true" t="shared" si="0" ref="P24:P49">SUM(G24:O24)</f>
        <v>8</v>
      </c>
      <c r="Q24" s="25"/>
      <c r="R24" s="7" t="s">
        <v>59</v>
      </c>
      <c r="S24" s="1"/>
      <c r="T24" s="1"/>
      <c r="U24" s="1"/>
      <c r="V24" s="1"/>
      <c r="W24" s="1" t="s">
        <v>13</v>
      </c>
    </row>
    <row r="25" spans="2:23" ht="12.75">
      <c r="B25" s="4">
        <v>0.04861111111111111</v>
      </c>
      <c r="C25" s="5">
        <v>0.05555555555555555</v>
      </c>
      <c r="D25" s="23">
        <f>tm(B25,C25)</f>
        <v>1.2500000000000002</v>
      </c>
      <c r="E25" s="24">
        <f>Teff(B25,C25)</f>
        <v>0.16666666666666652</v>
      </c>
      <c r="F25" s="49">
        <v>6.3</v>
      </c>
      <c r="G25" s="6">
        <v>6</v>
      </c>
      <c r="H25" s="6">
        <v>0</v>
      </c>
      <c r="I25" s="6">
        <v>0</v>
      </c>
      <c r="J25" s="6">
        <v>0</v>
      </c>
      <c r="K25" s="6"/>
      <c r="L25" s="6"/>
      <c r="M25" s="6"/>
      <c r="N25" s="6">
        <v>0</v>
      </c>
      <c r="O25" s="29">
        <v>2</v>
      </c>
      <c r="P25" s="31">
        <f t="shared" si="0"/>
        <v>8</v>
      </c>
      <c r="Q25" s="25"/>
      <c r="R25" s="7" t="s">
        <v>59</v>
      </c>
      <c r="S25" s="1"/>
      <c r="T25" s="1"/>
      <c r="U25" s="1"/>
      <c r="V25" s="1"/>
      <c r="W25" s="1"/>
    </row>
    <row r="26" spans="2:23" ht="12.75">
      <c r="B26" s="4">
        <v>0.05555555555555555</v>
      </c>
      <c r="C26" s="5">
        <v>0.0625</v>
      </c>
      <c r="D26" s="23">
        <f>tm(B26,C26)</f>
        <v>1.4166666666666665</v>
      </c>
      <c r="E26" s="24">
        <f>Teff(B26,C26)</f>
        <v>0.16666666666666674</v>
      </c>
      <c r="F26" s="49">
        <v>6.3</v>
      </c>
      <c r="G26" s="6">
        <v>9</v>
      </c>
      <c r="H26" s="6">
        <v>0</v>
      </c>
      <c r="I26" s="6">
        <v>0</v>
      </c>
      <c r="J26" s="6">
        <v>0</v>
      </c>
      <c r="K26" s="6"/>
      <c r="L26" s="6"/>
      <c r="M26" s="6"/>
      <c r="N26" s="6">
        <v>0</v>
      </c>
      <c r="O26" s="29">
        <v>2</v>
      </c>
      <c r="P26" s="31">
        <f t="shared" si="0"/>
        <v>11</v>
      </c>
      <c r="Q26" s="25"/>
      <c r="R26" s="7" t="s">
        <v>59</v>
      </c>
      <c r="S26" s="1"/>
      <c r="T26" s="1"/>
      <c r="U26" s="1"/>
      <c r="V26" s="1"/>
      <c r="W26" s="1"/>
    </row>
    <row r="27" spans="2:23" ht="12.75">
      <c r="B27" s="4">
        <v>0.0625</v>
      </c>
      <c r="C27" s="5">
        <v>0.06944444444444443</v>
      </c>
      <c r="D27" s="23">
        <f>tm(B27,C27)</f>
        <v>1.5833333333333333</v>
      </c>
      <c r="E27" s="24">
        <f>Teff(B27,C27)</f>
        <v>0.16666666666666652</v>
      </c>
      <c r="F27" s="49">
        <v>6.4</v>
      </c>
      <c r="G27" s="6">
        <v>19</v>
      </c>
      <c r="H27" s="6">
        <v>0</v>
      </c>
      <c r="I27" s="6">
        <v>0</v>
      </c>
      <c r="J27" s="6">
        <v>0</v>
      </c>
      <c r="K27" s="6"/>
      <c r="L27" s="6"/>
      <c r="M27" s="6"/>
      <c r="N27" s="6">
        <v>0</v>
      </c>
      <c r="O27" s="29">
        <v>0</v>
      </c>
      <c r="P27" s="31">
        <f t="shared" si="0"/>
        <v>19</v>
      </c>
      <c r="Q27" s="25"/>
      <c r="R27" s="7" t="s">
        <v>59</v>
      </c>
      <c r="S27" s="1"/>
      <c r="T27" s="1"/>
      <c r="U27" s="1"/>
      <c r="V27" s="1"/>
      <c r="W27" s="1"/>
    </row>
    <row r="28" spans="2:23" ht="12.75">
      <c r="B28" s="4">
        <v>0.06944444444444443</v>
      </c>
      <c r="C28" s="5">
        <v>0.0763888888888889</v>
      </c>
      <c r="D28" s="23">
        <f aca="true" t="shared" si="1" ref="D28:D40">tm(B28,C28)</f>
        <v>1.75</v>
      </c>
      <c r="E28" s="24">
        <f aca="true" t="shared" si="2" ref="E28:E40">Teff(B28,C28)</f>
        <v>0.16666666666666696</v>
      </c>
      <c r="F28" s="49">
        <v>6.4</v>
      </c>
      <c r="G28" s="6">
        <v>13</v>
      </c>
      <c r="H28" s="6">
        <v>0</v>
      </c>
      <c r="I28" s="6">
        <v>0</v>
      </c>
      <c r="J28" s="6">
        <v>0</v>
      </c>
      <c r="K28" s="6"/>
      <c r="L28" s="6"/>
      <c r="M28" s="6"/>
      <c r="N28" s="6">
        <v>0</v>
      </c>
      <c r="O28" s="29">
        <v>3</v>
      </c>
      <c r="P28" s="31">
        <f t="shared" si="0"/>
        <v>16</v>
      </c>
      <c r="Q28" s="25"/>
      <c r="R28" s="7" t="s">
        <v>59</v>
      </c>
      <c r="S28" s="1"/>
      <c r="T28" s="1"/>
      <c r="U28" s="1"/>
      <c r="V28" s="1"/>
      <c r="W28" s="1"/>
    </row>
    <row r="29" spans="2:23" ht="12.75">
      <c r="B29" s="4">
        <v>0.0763888888888889</v>
      </c>
      <c r="C29" s="5">
        <v>0.08333333333333333</v>
      </c>
      <c r="D29" s="23">
        <f t="shared" si="1"/>
        <v>1.9166666666666667</v>
      </c>
      <c r="E29" s="24">
        <f t="shared" si="2"/>
        <v>0.16666666666666652</v>
      </c>
      <c r="F29" s="49">
        <v>6.5</v>
      </c>
      <c r="G29" s="6">
        <v>13</v>
      </c>
      <c r="H29" s="6">
        <v>0</v>
      </c>
      <c r="I29" s="6">
        <v>0</v>
      </c>
      <c r="J29" s="6">
        <v>0</v>
      </c>
      <c r="K29" s="6"/>
      <c r="L29" s="6"/>
      <c r="M29" s="6"/>
      <c r="N29" s="6">
        <v>0</v>
      </c>
      <c r="O29" s="29">
        <v>1</v>
      </c>
      <c r="P29" s="31">
        <f t="shared" si="0"/>
        <v>14</v>
      </c>
      <c r="Q29" s="25"/>
      <c r="R29" s="7" t="s">
        <v>59</v>
      </c>
      <c r="S29" s="1"/>
      <c r="T29" s="1"/>
      <c r="U29" s="1"/>
      <c r="V29" s="1"/>
      <c r="W29" s="1"/>
    </row>
    <row r="30" spans="2:23" ht="12.75">
      <c r="B30" s="4">
        <v>0.08333333333333333</v>
      </c>
      <c r="C30" s="5">
        <v>0.09027777777777778</v>
      </c>
      <c r="D30" s="23">
        <f t="shared" si="1"/>
        <v>2.0833333333333335</v>
      </c>
      <c r="E30" s="24">
        <f t="shared" si="2"/>
        <v>0.16666666666666652</v>
      </c>
      <c r="F30" s="49">
        <v>6.6</v>
      </c>
      <c r="G30" s="6">
        <v>17</v>
      </c>
      <c r="H30" s="6">
        <v>0</v>
      </c>
      <c r="I30" s="6">
        <v>0</v>
      </c>
      <c r="J30" s="6">
        <v>0</v>
      </c>
      <c r="K30" s="6"/>
      <c r="L30" s="6"/>
      <c r="M30" s="6"/>
      <c r="N30" s="6">
        <v>0</v>
      </c>
      <c r="O30" s="29">
        <v>6</v>
      </c>
      <c r="P30" s="31">
        <f t="shared" si="0"/>
        <v>23</v>
      </c>
      <c r="Q30" s="25"/>
      <c r="R30" s="7" t="s">
        <v>59</v>
      </c>
      <c r="S30" s="1"/>
      <c r="T30" s="1"/>
      <c r="U30" s="1"/>
      <c r="V30" s="1"/>
      <c r="W30" s="1"/>
    </row>
    <row r="31" spans="2:23" ht="12.75">
      <c r="B31" s="4">
        <v>0.09027777777777778</v>
      </c>
      <c r="C31" s="5">
        <v>0.09722222222222222</v>
      </c>
      <c r="D31" s="23">
        <f t="shared" si="1"/>
        <v>2.2499999999999996</v>
      </c>
      <c r="E31" s="24">
        <f t="shared" si="2"/>
        <v>0.16666666666666696</v>
      </c>
      <c r="F31" s="49">
        <v>6.6</v>
      </c>
      <c r="G31" s="6">
        <v>7</v>
      </c>
      <c r="H31" s="6">
        <v>0</v>
      </c>
      <c r="I31" s="6">
        <v>0</v>
      </c>
      <c r="J31" s="6">
        <v>0</v>
      </c>
      <c r="K31" s="6"/>
      <c r="L31" s="6"/>
      <c r="M31" s="6"/>
      <c r="N31" s="6">
        <v>0</v>
      </c>
      <c r="O31" s="29">
        <v>3</v>
      </c>
      <c r="P31" s="31">
        <f t="shared" si="0"/>
        <v>10</v>
      </c>
      <c r="Q31" s="25"/>
      <c r="R31" s="7" t="s">
        <v>59</v>
      </c>
      <c r="S31" s="1"/>
      <c r="T31" s="1"/>
      <c r="U31" s="1"/>
      <c r="V31" s="1"/>
      <c r="W31" s="1"/>
    </row>
    <row r="32" spans="2:23" ht="12.75">
      <c r="B32" s="4">
        <v>0.09722222222222222</v>
      </c>
      <c r="C32" s="5">
        <v>0.10416666666666667</v>
      </c>
      <c r="D32" s="23">
        <f t="shared" si="1"/>
        <v>2.416666666666667</v>
      </c>
      <c r="E32" s="24">
        <f t="shared" si="2"/>
        <v>0.16666666666666652</v>
      </c>
      <c r="F32" s="49">
        <v>6.6</v>
      </c>
      <c r="G32" s="6">
        <v>23</v>
      </c>
      <c r="H32" s="6">
        <v>0</v>
      </c>
      <c r="I32" s="6">
        <v>0</v>
      </c>
      <c r="J32" s="6">
        <v>2</v>
      </c>
      <c r="K32" s="6"/>
      <c r="L32" s="6"/>
      <c r="M32" s="6"/>
      <c r="N32" s="6">
        <v>0</v>
      </c>
      <c r="O32" s="29">
        <v>0</v>
      </c>
      <c r="P32" s="31">
        <f t="shared" si="0"/>
        <v>25</v>
      </c>
      <c r="Q32" s="25"/>
      <c r="R32" s="7" t="s">
        <v>59</v>
      </c>
      <c r="S32" s="1"/>
      <c r="T32" s="1"/>
      <c r="U32" s="1"/>
      <c r="V32" s="1"/>
      <c r="W32" s="1"/>
    </row>
    <row r="33" spans="2:23" ht="12.75">
      <c r="B33" s="4">
        <v>0.10416666666666667</v>
      </c>
      <c r="C33" s="5">
        <v>0.1111111111111111</v>
      </c>
      <c r="D33" s="23">
        <f t="shared" si="1"/>
        <v>2.5833333333333335</v>
      </c>
      <c r="E33" s="24">
        <f t="shared" si="2"/>
        <v>0.16666666666666652</v>
      </c>
      <c r="F33" s="49">
        <v>6.6</v>
      </c>
      <c r="G33" s="6">
        <v>14</v>
      </c>
      <c r="H33" s="6">
        <v>0</v>
      </c>
      <c r="I33" s="6">
        <v>1</v>
      </c>
      <c r="J33" s="6">
        <v>0</v>
      </c>
      <c r="K33" s="6"/>
      <c r="L33" s="6"/>
      <c r="M33" s="6"/>
      <c r="N33" s="6">
        <v>1</v>
      </c>
      <c r="O33" s="29">
        <v>2</v>
      </c>
      <c r="P33" s="31">
        <f t="shared" si="0"/>
        <v>18</v>
      </c>
      <c r="Q33" s="25"/>
      <c r="R33" s="7" t="s">
        <v>59</v>
      </c>
      <c r="S33" s="1"/>
      <c r="T33" s="1"/>
      <c r="U33" s="1"/>
      <c r="V33" s="1"/>
      <c r="W33" s="1"/>
    </row>
    <row r="34" spans="2:23" ht="12.75">
      <c r="B34" s="4">
        <v>0.1111111111111111</v>
      </c>
      <c r="C34" s="5">
        <v>0.11805555555555557</v>
      </c>
      <c r="D34" s="23">
        <f t="shared" si="1"/>
        <v>2.7499999999999996</v>
      </c>
      <c r="E34" s="24">
        <f t="shared" si="2"/>
        <v>0.16666666666666696</v>
      </c>
      <c r="F34" s="49">
        <v>6.6</v>
      </c>
      <c r="G34" s="6">
        <v>14</v>
      </c>
      <c r="H34" s="6">
        <v>0</v>
      </c>
      <c r="I34" s="6">
        <v>0</v>
      </c>
      <c r="J34" s="6">
        <v>0</v>
      </c>
      <c r="K34" s="6"/>
      <c r="L34" s="6"/>
      <c r="M34" s="6"/>
      <c r="N34" s="6">
        <v>0</v>
      </c>
      <c r="O34" s="29">
        <v>0</v>
      </c>
      <c r="P34" s="31">
        <f t="shared" si="0"/>
        <v>14</v>
      </c>
      <c r="Q34" s="25"/>
      <c r="R34" s="7" t="s">
        <v>59</v>
      </c>
      <c r="S34" s="1"/>
      <c r="T34" s="1"/>
      <c r="U34" s="1"/>
      <c r="V34" s="1"/>
      <c r="W34" s="1"/>
    </row>
    <row r="35" spans="2:23" ht="12.75">
      <c r="B35" s="4">
        <v>0.11805555555555557</v>
      </c>
      <c r="C35" s="5">
        <v>0.125</v>
      </c>
      <c r="D35" s="23">
        <f t="shared" si="1"/>
        <v>2.916666666666667</v>
      </c>
      <c r="E35" s="24">
        <f t="shared" si="2"/>
        <v>0.16666666666666652</v>
      </c>
      <c r="F35" s="49">
        <v>6.6</v>
      </c>
      <c r="G35" s="6">
        <v>10</v>
      </c>
      <c r="H35" s="6">
        <v>0</v>
      </c>
      <c r="I35" s="6">
        <v>0</v>
      </c>
      <c r="J35" s="6">
        <v>0</v>
      </c>
      <c r="K35" s="6"/>
      <c r="L35" s="6"/>
      <c r="M35" s="6"/>
      <c r="N35" s="6">
        <v>0</v>
      </c>
      <c r="O35" s="29">
        <v>3</v>
      </c>
      <c r="P35" s="31">
        <f t="shared" si="0"/>
        <v>13</v>
      </c>
      <c r="Q35" s="25"/>
      <c r="R35" s="7" t="s">
        <v>59</v>
      </c>
      <c r="S35" s="1"/>
      <c r="T35" s="1"/>
      <c r="U35" s="1"/>
      <c r="V35" s="1"/>
      <c r="W35" s="1"/>
    </row>
    <row r="36" spans="2:23" ht="12.75">
      <c r="B36" s="4">
        <v>0.125</v>
      </c>
      <c r="C36" s="5">
        <v>0.13194444444444445</v>
      </c>
      <c r="D36" s="23">
        <f t="shared" si="1"/>
        <v>3.0833333333333335</v>
      </c>
      <c r="E36" s="24">
        <f t="shared" si="2"/>
        <v>0.16666666666666652</v>
      </c>
      <c r="F36" s="49">
        <v>6.6</v>
      </c>
      <c r="G36" s="6">
        <v>12</v>
      </c>
      <c r="H36" s="6">
        <v>0</v>
      </c>
      <c r="I36" s="6">
        <v>0</v>
      </c>
      <c r="J36" s="6">
        <v>0</v>
      </c>
      <c r="K36" s="6"/>
      <c r="L36" s="6"/>
      <c r="M36" s="6"/>
      <c r="N36" s="6">
        <v>0</v>
      </c>
      <c r="O36" s="29">
        <v>4</v>
      </c>
      <c r="P36" s="31">
        <f t="shared" si="0"/>
        <v>16</v>
      </c>
      <c r="Q36" s="25"/>
      <c r="R36" s="7" t="s">
        <v>59</v>
      </c>
      <c r="S36" s="1"/>
      <c r="T36" s="1"/>
      <c r="U36" s="1"/>
      <c r="V36" s="1"/>
      <c r="W36" s="1"/>
    </row>
    <row r="37" spans="2:23" ht="12.75">
      <c r="B37" s="4">
        <v>0.13194444444444445</v>
      </c>
      <c r="C37" s="5">
        <v>0.1388888888888889</v>
      </c>
      <c r="D37" s="23">
        <f t="shared" si="1"/>
        <v>3.2499999999999996</v>
      </c>
      <c r="E37" s="24">
        <f t="shared" si="2"/>
        <v>0.16666666666666696</v>
      </c>
      <c r="F37" s="49">
        <v>6.6</v>
      </c>
      <c r="G37" s="6">
        <v>13</v>
      </c>
      <c r="H37" s="6">
        <v>0</v>
      </c>
      <c r="I37" s="6">
        <v>0</v>
      </c>
      <c r="J37" s="6">
        <v>0</v>
      </c>
      <c r="K37" s="6"/>
      <c r="L37" s="6"/>
      <c r="M37" s="6"/>
      <c r="N37" s="6">
        <v>0</v>
      </c>
      <c r="O37" s="29">
        <v>4</v>
      </c>
      <c r="P37" s="31">
        <f t="shared" si="0"/>
        <v>17</v>
      </c>
      <c r="Q37" s="25"/>
      <c r="R37" s="7" t="s">
        <v>59</v>
      </c>
      <c r="S37" s="1"/>
      <c r="T37" s="1"/>
      <c r="U37" s="1"/>
      <c r="V37" s="1"/>
      <c r="W37" s="1"/>
    </row>
    <row r="38" spans="2:23" ht="12.75">
      <c r="B38" s="4">
        <v>0.1388888888888889</v>
      </c>
      <c r="C38" s="5">
        <v>0.14583333333333334</v>
      </c>
      <c r="D38" s="23">
        <f t="shared" si="1"/>
        <v>3.416666666666667</v>
      </c>
      <c r="E38" s="24">
        <f t="shared" si="2"/>
        <v>0.16666666666666652</v>
      </c>
      <c r="F38" s="49">
        <v>6.6</v>
      </c>
      <c r="G38" s="6">
        <v>12</v>
      </c>
      <c r="H38" s="6">
        <v>0</v>
      </c>
      <c r="I38" s="6">
        <v>0</v>
      </c>
      <c r="J38" s="6">
        <v>1</v>
      </c>
      <c r="K38" s="6"/>
      <c r="L38" s="6"/>
      <c r="M38" s="6"/>
      <c r="N38" s="6">
        <v>1</v>
      </c>
      <c r="O38" s="29">
        <v>2</v>
      </c>
      <c r="P38" s="31">
        <f t="shared" si="0"/>
        <v>16</v>
      </c>
      <c r="Q38" s="25"/>
      <c r="R38" s="7" t="s">
        <v>59</v>
      </c>
      <c r="S38" s="1"/>
      <c r="T38" s="1"/>
      <c r="U38" s="1"/>
      <c r="V38" s="1"/>
      <c r="W38" s="1"/>
    </row>
    <row r="39" spans="2:23" ht="12.75">
      <c r="B39" s="4"/>
      <c r="C39" s="5"/>
      <c r="D39" s="23"/>
      <c r="E39" s="24"/>
      <c r="F39" s="49"/>
      <c r="G39" s="6"/>
      <c r="H39" s="6"/>
      <c r="I39" s="6"/>
      <c r="J39" s="6"/>
      <c r="K39" s="6"/>
      <c r="L39" s="6"/>
      <c r="M39" s="6"/>
      <c r="N39" s="6"/>
      <c r="O39" s="29"/>
      <c r="P39" s="31"/>
      <c r="Q39" s="25"/>
      <c r="R39" s="7"/>
      <c r="S39" s="1"/>
      <c r="T39" s="1"/>
      <c r="U39" s="1"/>
      <c r="V39" s="1"/>
      <c r="W39" s="1"/>
    </row>
    <row r="40" spans="2:23" ht="12.75">
      <c r="B40" s="4">
        <v>0.15972222222222224</v>
      </c>
      <c r="C40" s="5">
        <v>0.16666666666666666</v>
      </c>
      <c r="D40" s="23">
        <f t="shared" si="1"/>
        <v>3.916666666666667</v>
      </c>
      <c r="E40" s="24">
        <f t="shared" si="2"/>
        <v>0.16666666666666652</v>
      </c>
      <c r="F40" s="49">
        <v>6.6</v>
      </c>
      <c r="G40" s="6">
        <v>3</v>
      </c>
      <c r="H40" s="6">
        <v>0</v>
      </c>
      <c r="I40" s="6">
        <v>0</v>
      </c>
      <c r="J40" s="6">
        <v>0</v>
      </c>
      <c r="K40" s="6"/>
      <c r="L40" s="6"/>
      <c r="M40" s="6"/>
      <c r="N40" s="6">
        <v>0</v>
      </c>
      <c r="O40" s="29">
        <v>2</v>
      </c>
      <c r="P40" s="31">
        <f t="shared" si="0"/>
        <v>5</v>
      </c>
      <c r="Q40" s="25"/>
      <c r="R40" s="7" t="s">
        <v>59</v>
      </c>
      <c r="S40" s="1"/>
      <c r="T40" s="1"/>
      <c r="U40" s="1"/>
      <c r="V40" s="1"/>
      <c r="W40" s="1"/>
    </row>
    <row r="41" spans="2:23" ht="12.75">
      <c r="B41" s="4">
        <v>0.16666666666666666</v>
      </c>
      <c r="C41" s="5">
        <v>0.17361111111111113</v>
      </c>
      <c r="D41" s="23">
        <f aca="true" t="shared" si="3" ref="D41:D50">tm(B41,C41)</f>
        <v>4.083333333333333</v>
      </c>
      <c r="E41" s="24">
        <f>Teff(B41,C41)</f>
        <v>0.16666666666666696</v>
      </c>
      <c r="F41" s="49">
        <v>6.6</v>
      </c>
      <c r="G41" s="6">
        <v>8</v>
      </c>
      <c r="H41" s="6">
        <v>0</v>
      </c>
      <c r="I41" s="6">
        <v>0</v>
      </c>
      <c r="J41" s="6">
        <v>1</v>
      </c>
      <c r="K41" s="6"/>
      <c r="L41" s="6"/>
      <c r="M41" s="6"/>
      <c r="N41" s="6">
        <v>0</v>
      </c>
      <c r="O41" s="29">
        <v>1</v>
      </c>
      <c r="P41" s="31">
        <f t="shared" si="0"/>
        <v>10</v>
      </c>
      <c r="Q41" s="25"/>
      <c r="R41" s="7" t="s">
        <v>59</v>
      </c>
      <c r="S41" s="1"/>
      <c r="T41" s="1"/>
      <c r="U41" s="1"/>
      <c r="V41" s="1"/>
      <c r="W41" s="1"/>
    </row>
    <row r="42" spans="2:23" ht="12.75">
      <c r="B42" s="4">
        <v>0.17361111111111113</v>
      </c>
      <c r="C42" s="5">
        <v>0.18055555555555555</v>
      </c>
      <c r="D42" s="23">
        <f t="shared" si="3"/>
        <v>4.250000000000001</v>
      </c>
      <c r="E42" s="24">
        <f>Teff(B42,C42)</f>
        <v>0.16666666666666607</v>
      </c>
      <c r="F42" s="49">
        <v>6.6</v>
      </c>
      <c r="G42" s="6">
        <v>27</v>
      </c>
      <c r="H42" s="6">
        <v>0</v>
      </c>
      <c r="I42" s="6">
        <v>0</v>
      </c>
      <c r="J42" s="6">
        <v>0</v>
      </c>
      <c r="K42" s="6"/>
      <c r="L42" s="6"/>
      <c r="M42" s="6"/>
      <c r="N42" s="6">
        <v>0</v>
      </c>
      <c r="O42" s="29">
        <v>4</v>
      </c>
      <c r="P42" s="31">
        <f t="shared" si="0"/>
        <v>31</v>
      </c>
      <c r="Q42" s="25"/>
      <c r="R42" s="7" t="s">
        <v>59</v>
      </c>
      <c r="S42" s="1"/>
      <c r="T42" s="1"/>
      <c r="U42" s="1"/>
      <c r="V42" s="1"/>
      <c r="W42" s="1"/>
    </row>
    <row r="43" spans="2:23" ht="12.75">
      <c r="B43" s="4">
        <v>0.18055555555555555</v>
      </c>
      <c r="C43" s="5">
        <v>0.1875</v>
      </c>
      <c r="D43" s="23">
        <f t="shared" si="3"/>
        <v>4.416666666666666</v>
      </c>
      <c r="E43" s="24">
        <f>Teff(B43,C43)</f>
        <v>0.16666666666666696</v>
      </c>
      <c r="F43" s="49">
        <v>6.6</v>
      </c>
      <c r="G43" s="6">
        <v>17</v>
      </c>
      <c r="H43" s="6">
        <v>0</v>
      </c>
      <c r="I43" s="6">
        <v>0</v>
      </c>
      <c r="J43" s="6">
        <v>0</v>
      </c>
      <c r="K43" s="6"/>
      <c r="L43" s="6"/>
      <c r="M43" s="6"/>
      <c r="N43" s="6">
        <v>1</v>
      </c>
      <c r="O43" s="29">
        <v>4</v>
      </c>
      <c r="P43" s="31">
        <f t="shared" si="0"/>
        <v>22</v>
      </c>
      <c r="Q43" s="25"/>
      <c r="R43" s="7" t="s">
        <v>59</v>
      </c>
      <c r="S43" s="1"/>
      <c r="T43" s="1"/>
      <c r="U43" s="1"/>
      <c r="V43" s="1"/>
      <c r="W43" s="1"/>
    </row>
    <row r="44" spans="2:23" ht="12.75">
      <c r="B44" s="4">
        <v>0.1875</v>
      </c>
      <c r="C44" s="5">
        <v>0.19444444444444445</v>
      </c>
      <c r="D44" s="23">
        <f t="shared" si="3"/>
        <v>4.583333333333333</v>
      </c>
      <c r="E44" s="24">
        <f aca="true" t="shared" si="4" ref="E44:E49">Teff(B44,C44)</f>
        <v>0.16666666666666696</v>
      </c>
      <c r="F44" s="49">
        <v>6.6</v>
      </c>
      <c r="G44" s="6">
        <v>11</v>
      </c>
      <c r="H44" s="6">
        <v>0</v>
      </c>
      <c r="I44" s="6">
        <v>0</v>
      </c>
      <c r="J44" s="6">
        <v>0</v>
      </c>
      <c r="K44" s="6"/>
      <c r="L44" s="6"/>
      <c r="M44" s="6"/>
      <c r="N44" s="6">
        <v>0</v>
      </c>
      <c r="O44" s="29">
        <v>2</v>
      </c>
      <c r="P44" s="31">
        <f t="shared" si="0"/>
        <v>13</v>
      </c>
      <c r="Q44" s="25"/>
      <c r="R44" s="7" t="s">
        <v>59</v>
      </c>
      <c r="S44" s="1"/>
      <c r="T44" s="1"/>
      <c r="U44" s="1"/>
      <c r="V44" s="1"/>
      <c r="W44" s="1"/>
    </row>
    <row r="45" spans="2:23" ht="12.75">
      <c r="B45" s="4">
        <v>0.19444444444444445</v>
      </c>
      <c r="C45" s="5">
        <v>0.20138888888888887</v>
      </c>
      <c r="D45" s="23">
        <f t="shared" si="3"/>
        <v>4.750000000000001</v>
      </c>
      <c r="E45" s="24">
        <f t="shared" si="4"/>
        <v>0.16666666666666607</v>
      </c>
      <c r="F45" s="49">
        <v>6.6</v>
      </c>
      <c r="G45" s="6">
        <v>20</v>
      </c>
      <c r="H45" s="6">
        <v>0</v>
      </c>
      <c r="I45" s="6">
        <v>0</v>
      </c>
      <c r="J45" s="6">
        <v>0</v>
      </c>
      <c r="K45" s="6"/>
      <c r="L45" s="6"/>
      <c r="M45" s="6"/>
      <c r="N45" s="6">
        <v>0</v>
      </c>
      <c r="O45" s="29">
        <v>0</v>
      </c>
      <c r="P45" s="31">
        <f t="shared" si="0"/>
        <v>20</v>
      </c>
      <c r="Q45" s="25"/>
      <c r="R45" s="7" t="s">
        <v>59</v>
      </c>
      <c r="S45" s="1"/>
      <c r="T45" s="1"/>
      <c r="U45" s="1"/>
      <c r="V45" s="1"/>
      <c r="W45" s="1"/>
    </row>
    <row r="46" spans="2:23" ht="12.75">
      <c r="B46" s="4">
        <v>0.20138888888888887</v>
      </c>
      <c r="C46" s="5">
        <v>0.20833333333333334</v>
      </c>
      <c r="D46" s="23">
        <f t="shared" si="3"/>
        <v>4.916666666666666</v>
      </c>
      <c r="E46" s="24">
        <f t="shared" si="4"/>
        <v>0.16666666666666696</v>
      </c>
      <c r="F46" s="49">
        <v>6.6</v>
      </c>
      <c r="G46" s="6">
        <v>16</v>
      </c>
      <c r="H46" s="6">
        <v>1</v>
      </c>
      <c r="I46" s="6">
        <v>0</v>
      </c>
      <c r="J46" s="6">
        <v>0</v>
      </c>
      <c r="K46" s="6"/>
      <c r="L46" s="6"/>
      <c r="M46" s="6"/>
      <c r="N46" s="6">
        <v>1</v>
      </c>
      <c r="O46" s="29">
        <v>2</v>
      </c>
      <c r="P46" s="31">
        <f t="shared" si="0"/>
        <v>20</v>
      </c>
      <c r="Q46" s="25"/>
      <c r="R46" s="7" t="s">
        <v>59</v>
      </c>
      <c r="S46" s="1"/>
      <c r="T46" s="1"/>
      <c r="U46" s="1"/>
      <c r="V46" s="1"/>
      <c r="W46" s="1"/>
    </row>
    <row r="47" spans="2:23" ht="12.75">
      <c r="B47" s="4">
        <v>0.20833333333333334</v>
      </c>
      <c r="C47" s="5">
        <v>0.2152777777777778</v>
      </c>
      <c r="D47" s="23">
        <f t="shared" si="3"/>
        <v>5.083333333333333</v>
      </c>
      <c r="E47" s="24">
        <f t="shared" si="4"/>
        <v>0.16666666666666696</v>
      </c>
      <c r="F47" s="49">
        <v>6.6</v>
      </c>
      <c r="G47" s="6">
        <v>17</v>
      </c>
      <c r="H47" s="6">
        <v>0</v>
      </c>
      <c r="I47" s="6">
        <v>0</v>
      </c>
      <c r="J47" s="6">
        <v>0</v>
      </c>
      <c r="K47" s="6"/>
      <c r="L47" s="6"/>
      <c r="M47" s="6"/>
      <c r="N47" s="6">
        <v>0</v>
      </c>
      <c r="O47" s="29">
        <v>3</v>
      </c>
      <c r="P47" s="31">
        <f t="shared" si="0"/>
        <v>20</v>
      </c>
      <c r="Q47" s="25"/>
      <c r="R47" s="7" t="s">
        <v>59</v>
      </c>
      <c r="S47" s="1"/>
      <c r="T47" s="1"/>
      <c r="U47" s="1"/>
      <c r="V47" s="1"/>
      <c r="W47" s="1"/>
    </row>
    <row r="48" spans="2:23" ht="12.75">
      <c r="B48" s="4">
        <v>0.2152777777777778</v>
      </c>
      <c r="C48" s="5">
        <v>0.2222222222222222</v>
      </c>
      <c r="D48" s="23">
        <f t="shared" si="3"/>
        <v>5.250000000000001</v>
      </c>
      <c r="E48" s="24">
        <f t="shared" si="4"/>
        <v>0.16666666666666607</v>
      </c>
      <c r="F48" s="49">
        <v>6.5</v>
      </c>
      <c r="G48" s="6">
        <v>15</v>
      </c>
      <c r="H48" s="6">
        <v>0</v>
      </c>
      <c r="I48" s="6">
        <v>0</v>
      </c>
      <c r="J48" s="6">
        <v>0</v>
      </c>
      <c r="K48" s="6"/>
      <c r="L48" s="6"/>
      <c r="M48" s="6"/>
      <c r="N48" s="6">
        <v>0</v>
      </c>
      <c r="O48" s="29">
        <v>2</v>
      </c>
      <c r="P48" s="31">
        <f t="shared" si="0"/>
        <v>17</v>
      </c>
      <c r="Q48" s="25"/>
      <c r="R48" s="7" t="s">
        <v>59</v>
      </c>
      <c r="S48" s="1"/>
      <c r="T48" s="1"/>
      <c r="U48" s="1"/>
      <c r="V48" s="1"/>
      <c r="W48" s="1"/>
    </row>
    <row r="49" spans="2:23" ht="12.75">
      <c r="B49" s="4">
        <v>0.2222222222222222</v>
      </c>
      <c r="C49" s="5">
        <v>0.22916666666666666</v>
      </c>
      <c r="D49" s="23">
        <f t="shared" si="3"/>
        <v>5.416666666666666</v>
      </c>
      <c r="E49" s="24">
        <f t="shared" si="4"/>
        <v>0.16666666666666696</v>
      </c>
      <c r="F49" s="49">
        <v>6.5</v>
      </c>
      <c r="G49" s="6">
        <v>14</v>
      </c>
      <c r="H49" s="6">
        <v>0</v>
      </c>
      <c r="I49" s="6">
        <v>0</v>
      </c>
      <c r="J49" s="6">
        <v>0</v>
      </c>
      <c r="K49" s="6"/>
      <c r="L49" s="6"/>
      <c r="M49" s="6"/>
      <c r="N49" s="6">
        <v>0</v>
      </c>
      <c r="O49" s="29">
        <v>4</v>
      </c>
      <c r="P49" s="31">
        <f t="shared" si="0"/>
        <v>18</v>
      </c>
      <c r="Q49" s="25"/>
      <c r="R49" s="7" t="s">
        <v>59</v>
      </c>
      <c r="S49" s="1"/>
      <c r="T49" s="1"/>
      <c r="U49" s="1"/>
      <c r="V49" s="1"/>
      <c r="W49" s="1"/>
    </row>
    <row r="50" spans="2:23" ht="13.5" thickBot="1">
      <c r="B50" s="37">
        <f>(E14)</f>
        <v>0.041666666666666664</v>
      </c>
      <c r="C50" s="38">
        <f>(E15)</f>
        <v>0.22916666666666666</v>
      </c>
      <c r="D50" s="27">
        <f t="shared" si="3"/>
        <v>3.25</v>
      </c>
      <c r="E50" s="17">
        <f>SUM(E24:E49)</f>
        <v>4.166666666666666</v>
      </c>
      <c r="F50" s="26"/>
      <c r="G50" s="18">
        <f aca="true" t="shared" si="5" ref="G50:P50">SUM(G24:G49)</f>
        <v>336</v>
      </c>
      <c r="H50" s="18">
        <f t="shared" si="5"/>
        <v>2</v>
      </c>
      <c r="I50" s="18">
        <f t="shared" si="5"/>
        <v>1</v>
      </c>
      <c r="J50" s="18">
        <f t="shared" si="5"/>
        <v>4</v>
      </c>
      <c r="K50" s="18">
        <f t="shared" si="5"/>
        <v>0</v>
      </c>
      <c r="L50" s="18">
        <f t="shared" si="5"/>
        <v>0</v>
      </c>
      <c r="M50" s="18">
        <f t="shared" si="5"/>
        <v>0</v>
      </c>
      <c r="N50" s="18">
        <f t="shared" si="5"/>
        <v>4</v>
      </c>
      <c r="O50" s="26">
        <f t="shared" si="5"/>
        <v>57</v>
      </c>
      <c r="P50" s="26">
        <f t="shared" si="5"/>
        <v>404</v>
      </c>
      <c r="Q50" s="26"/>
      <c r="R50" s="19"/>
      <c r="S50" s="1"/>
      <c r="T50" s="1"/>
      <c r="U50" s="1"/>
      <c r="V50" s="1"/>
      <c r="W50" s="1"/>
    </row>
    <row r="51" spans="2:23" ht="18" customHeight="1" thickBot="1">
      <c r="B51" s="123" t="s">
        <v>58</v>
      </c>
      <c r="C51" s="124"/>
      <c r="D51" s="124"/>
      <c r="E51" s="124"/>
      <c r="F51" s="124"/>
      <c r="G51" s="124"/>
      <c r="H51" s="124"/>
      <c r="I51" s="124"/>
      <c r="J51" s="124"/>
      <c r="K51" s="124"/>
      <c r="L51" s="124"/>
      <c r="M51" s="124"/>
      <c r="N51" s="124"/>
      <c r="O51" s="124"/>
      <c r="P51" s="124"/>
      <c r="Q51" s="124"/>
      <c r="R51" s="125"/>
      <c r="S51" s="1"/>
      <c r="T51" s="1"/>
      <c r="U51" s="1"/>
      <c r="V51" s="1"/>
      <c r="W51" s="1"/>
    </row>
    <row r="52" spans="2:23" ht="13.5" thickBot="1">
      <c r="B52" s="107" t="s">
        <v>4</v>
      </c>
      <c r="C52" s="108"/>
      <c r="D52" s="20">
        <v>-6</v>
      </c>
      <c r="E52" s="20">
        <v>-5</v>
      </c>
      <c r="F52" s="20">
        <v>-4</v>
      </c>
      <c r="G52" s="20">
        <v>-3</v>
      </c>
      <c r="H52" s="20">
        <v>-2</v>
      </c>
      <c r="I52" s="20">
        <v>-1</v>
      </c>
      <c r="J52" s="20">
        <v>0</v>
      </c>
      <c r="K52" s="20">
        <v>1</v>
      </c>
      <c r="L52" s="20">
        <v>2</v>
      </c>
      <c r="M52" s="20">
        <v>3</v>
      </c>
      <c r="N52" s="20">
        <v>4</v>
      </c>
      <c r="O52" s="20">
        <v>5</v>
      </c>
      <c r="P52" s="33">
        <v>6</v>
      </c>
      <c r="Q52" s="36" t="s">
        <v>32</v>
      </c>
      <c r="R52" s="21" t="s">
        <v>31</v>
      </c>
      <c r="S52" s="1"/>
      <c r="T52" s="1"/>
      <c r="U52" s="1"/>
      <c r="V52" s="1"/>
      <c r="W52" s="1"/>
    </row>
    <row r="53" spans="2:23" ht="12.75">
      <c r="B53" s="132" t="s">
        <v>44</v>
      </c>
      <c r="C53" s="133"/>
      <c r="D53" s="32">
        <v>1</v>
      </c>
      <c r="E53" s="6">
        <v>2</v>
      </c>
      <c r="F53" s="6">
        <v>2</v>
      </c>
      <c r="G53" s="6">
        <v>6</v>
      </c>
      <c r="H53" s="6">
        <v>13</v>
      </c>
      <c r="I53" s="6">
        <v>9</v>
      </c>
      <c r="J53" s="6">
        <v>11</v>
      </c>
      <c r="K53" s="6">
        <v>40</v>
      </c>
      <c r="L53" s="6">
        <v>54</v>
      </c>
      <c r="M53" s="6">
        <v>132</v>
      </c>
      <c r="N53" s="6">
        <v>49</v>
      </c>
      <c r="O53" s="6">
        <v>17</v>
      </c>
      <c r="P53" s="34">
        <v>0</v>
      </c>
      <c r="Q53" s="31">
        <f aca="true" t="shared" si="6" ref="Q53:Q58">SUM(D53:P53)</f>
        <v>336</v>
      </c>
      <c r="R53" s="22">
        <f aca="true" t="shared" si="7" ref="R53:R58">($F$52*F53+$G$52*G53+$H$52*H53+$I$52*I53+$J$52*J53+$K$52*K53+$L$52*L53+$M$52*M53+$N$52*N53+$O$52*O53+$P$52*P53)/(Q53+0.000001)</f>
        <v>2.2738095170422334</v>
      </c>
      <c r="S53" s="1"/>
      <c r="T53" s="1"/>
      <c r="U53" s="1"/>
      <c r="V53" s="1"/>
      <c r="W53" s="1"/>
    </row>
    <row r="54" spans="2:23" ht="12.75">
      <c r="B54" s="103" t="s">
        <v>45</v>
      </c>
      <c r="C54" s="104"/>
      <c r="D54" s="6">
        <v>0</v>
      </c>
      <c r="E54" s="6">
        <v>0</v>
      </c>
      <c r="F54" s="6">
        <v>0</v>
      </c>
      <c r="G54" s="6">
        <v>0</v>
      </c>
      <c r="H54" s="6">
        <v>0</v>
      </c>
      <c r="I54" s="6">
        <v>0</v>
      </c>
      <c r="J54" s="6">
        <v>0</v>
      </c>
      <c r="K54" s="6">
        <v>1</v>
      </c>
      <c r="L54" s="6">
        <v>1</v>
      </c>
      <c r="M54" s="6">
        <v>0</v>
      </c>
      <c r="N54" s="6">
        <v>0</v>
      </c>
      <c r="O54" s="6">
        <v>0</v>
      </c>
      <c r="P54" s="35">
        <v>0</v>
      </c>
      <c r="Q54" s="31">
        <f t="shared" si="6"/>
        <v>2</v>
      </c>
      <c r="R54" s="22">
        <f t="shared" si="7"/>
        <v>1.499999250000375</v>
      </c>
      <c r="S54" s="1"/>
      <c r="T54" s="1"/>
      <c r="U54" s="1"/>
      <c r="V54" s="1"/>
      <c r="W54" s="1"/>
    </row>
    <row r="55" spans="2:18" ht="12.75">
      <c r="B55" s="103" t="s">
        <v>46</v>
      </c>
      <c r="C55" s="104"/>
      <c r="D55" s="6">
        <v>0</v>
      </c>
      <c r="E55" s="6">
        <v>0</v>
      </c>
      <c r="F55" s="6">
        <v>0</v>
      </c>
      <c r="G55" s="6">
        <v>0</v>
      </c>
      <c r="H55" s="6">
        <v>0</v>
      </c>
      <c r="I55" s="6">
        <v>0</v>
      </c>
      <c r="J55" s="6">
        <v>0</v>
      </c>
      <c r="K55" s="6">
        <v>1</v>
      </c>
      <c r="L55" s="6">
        <v>0</v>
      </c>
      <c r="M55" s="6">
        <v>0</v>
      </c>
      <c r="N55" s="6">
        <v>0</v>
      </c>
      <c r="O55" s="6">
        <v>0</v>
      </c>
      <c r="P55" s="35">
        <v>0</v>
      </c>
      <c r="Q55" s="31">
        <f t="shared" si="6"/>
        <v>1</v>
      </c>
      <c r="R55" s="22">
        <f t="shared" si="7"/>
        <v>0.9999990000010001</v>
      </c>
    </row>
    <row r="56" spans="2:18" ht="12.75">
      <c r="B56" s="103" t="s">
        <v>47</v>
      </c>
      <c r="C56" s="104"/>
      <c r="D56" s="6">
        <v>0</v>
      </c>
      <c r="E56" s="6">
        <v>0</v>
      </c>
      <c r="F56" s="6">
        <v>0</v>
      </c>
      <c r="G56" s="6">
        <v>0</v>
      </c>
      <c r="H56" s="6">
        <v>0</v>
      </c>
      <c r="I56" s="6">
        <v>0</v>
      </c>
      <c r="J56" s="6">
        <v>0</v>
      </c>
      <c r="K56" s="6">
        <v>1</v>
      </c>
      <c r="L56" s="6">
        <v>0</v>
      </c>
      <c r="M56" s="6">
        <v>3</v>
      </c>
      <c r="N56" s="6">
        <v>0</v>
      </c>
      <c r="O56" s="6">
        <v>0</v>
      </c>
      <c r="P56" s="35">
        <v>0</v>
      </c>
      <c r="Q56" s="31">
        <f t="shared" si="6"/>
        <v>4</v>
      </c>
      <c r="R56" s="22">
        <f t="shared" si="7"/>
        <v>2.499999375000156</v>
      </c>
    </row>
    <row r="57" spans="2:18" ht="12.75">
      <c r="B57" s="103" t="s">
        <v>48</v>
      </c>
      <c r="C57" s="104"/>
      <c r="D57" s="6">
        <v>0</v>
      </c>
      <c r="E57" s="6">
        <v>0</v>
      </c>
      <c r="F57" s="6">
        <v>0</v>
      </c>
      <c r="G57" s="6">
        <v>0</v>
      </c>
      <c r="H57" s="6">
        <v>0</v>
      </c>
      <c r="I57" s="6">
        <v>0</v>
      </c>
      <c r="J57" s="6">
        <v>0</v>
      </c>
      <c r="K57" s="6">
        <v>0</v>
      </c>
      <c r="L57" s="6">
        <v>1</v>
      </c>
      <c r="M57" s="6">
        <v>2</v>
      </c>
      <c r="N57" s="6">
        <v>0</v>
      </c>
      <c r="O57" s="6">
        <v>1</v>
      </c>
      <c r="P57" s="35">
        <v>0</v>
      </c>
      <c r="Q57" s="31">
        <f t="shared" si="6"/>
        <v>4</v>
      </c>
      <c r="R57" s="22">
        <f t="shared" si="7"/>
        <v>3.2499991875002032</v>
      </c>
    </row>
    <row r="58" spans="2:18" ht="13.5" thickBot="1">
      <c r="B58" s="103" t="s">
        <v>57</v>
      </c>
      <c r="C58" s="104"/>
      <c r="D58" s="6">
        <v>0</v>
      </c>
      <c r="E58" s="6">
        <v>0</v>
      </c>
      <c r="F58" s="6">
        <v>0</v>
      </c>
      <c r="G58" s="6">
        <v>0</v>
      </c>
      <c r="H58" s="6">
        <v>0</v>
      </c>
      <c r="I58" s="6">
        <v>0</v>
      </c>
      <c r="J58" s="6">
        <v>0</v>
      </c>
      <c r="K58" s="6">
        <v>3</v>
      </c>
      <c r="L58" s="6">
        <v>9</v>
      </c>
      <c r="M58" s="6">
        <v>24</v>
      </c>
      <c r="N58" s="6">
        <v>11</v>
      </c>
      <c r="O58" s="6">
        <v>10</v>
      </c>
      <c r="P58" s="35">
        <v>0</v>
      </c>
      <c r="Q58" s="31">
        <f t="shared" si="6"/>
        <v>57</v>
      </c>
      <c r="R58" s="22">
        <f t="shared" si="7"/>
        <v>3.280701696829795</v>
      </c>
    </row>
    <row r="59" spans="2:18" ht="12.75">
      <c r="B59" s="126"/>
      <c r="C59" s="127"/>
      <c r="D59" s="127"/>
      <c r="E59" s="127"/>
      <c r="F59" s="127"/>
      <c r="G59" s="127"/>
      <c r="H59" s="127"/>
      <c r="I59" s="127"/>
      <c r="J59" s="127"/>
      <c r="K59" s="127"/>
      <c r="L59" s="127"/>
      <c r="M59" s="127"/>
      <c r="N59" s="127"/>
      <c r="O59" s="127"/>
      <c r="P59" s="127"/>
      <c r="Q59" s="127"/>
      <c r="R59" s="128"/>
    </row>
    <row r="60" spans="2:18" ht="12.75">
      <c r="B60" s="123"/>
      <c r="C60" s="124"/>
      <c r="D60" s="124"/>
      <c r="E60" s="124"/>
      <c r="F60" s="124"/>
      <c r="G60" s="124"/>
      <c r="H60" s="124"/>
      <c r="I60" s="124"/>
      <c r="J60" s="124"/>
      <c r="K60" s="124"/>
      <c r="L60" s="124"/>
      <c r="M60" s="124"/>
      <c r="N60" s="124"/>
      <c r="O60" s="124"/>
      <c r="P60" s="124"/>
      <c r="Q60" s="124"/>
      <c r="R60" s="125"/>
    </row>
    <row r="61" spans="2:18" ht="13.5" thickBot="1">
      <c r="B61" s="129"/>
      <c r="C61" s="130"/>
      <c r="D61" s="130"/>
      <c r="E61" s="130"/>
      <c r="F61" s="130"/>
      <c r="G61" s="130"/>
      <c r="H61" s="130"/>
      <c r="I61" s="130"/>
      <c r="J61" s="130"/>
      <c r="K61" s="130"/>
      <c r="L61" s="130"/>
      <c r="M61" s="130"/>
      <c r="N61" s="130"/>
      <c r="O61" s="130"/>
      <c r="P61" s="130"/>
      <c r="Q61" s="130"/>
      <c r="R61" s="131"/>
    </row>
    <row r="62" spans="2:18" ht="13.5" thickBot="1">
      <c r="B62" s="100" t="s">
        <v>12</v>
      </c>
      <c r="C62" s="101"/>
      <c r="D62" s="101"/>
      <c r="E62" s="101"/>
      <c r="F62" s="101"/>
      <c r="G62" s="101"/>
      <c r="H62" s="101"/>
      <c r="I62" s="101"/>
      <c r="J62" s="101"/>
      <c r="K62" s="101"/>
      <c r="L62" s="101"/>
      <c r="M62" s="101"/>
      <c r="N62" s="101"/>
      <c r="O62" s="101"/>
      <c r="P62" s="101"/>
      <c r="Q62" s="101"/>
      <c r="R62" s="102"/>
    </row>
    <row r="63" spans="2:18" ht="12.75">
      <c r="B63" s="111" t="s">
        <v>60</v>
      </c>
      <c r="C63" s="112"/>
      <c r="D63" s="112"/>
      <c r="E63" s="112"/>
      <c r="F63" s="112"/>
      <c r="G63" s="112"/>
      <c r="H63" s="112"/>
      <c r="I63" s="112"/>
      <c r="J63" s="112"/>
      <c r="K63" s="112"/>
      <c r="L63" s="112"/>
      <c r="M63" s="112"/>
      <c r="N63" s="112"/>
      <c r="O63" s="112"/>
      <c r="P63" s="112"/>
      <c r="Q63" s="112"/>
      <c r="R63" s="113"/>
    </row>
    <row r="64" spans="2:18" ht="12.75">
      <c r="B64" s="114"/>
      <c r="C64" s="115"/>
      <c r="D64" s="115"/>
      <c r="E64" s="115"/>
      <c r="F64" s="115"/>
      <c r="G64" s="115"/>
      <c r="H64" s="115"/>
      <c r="I64" s="115"/>
      <c r="J64" s="115"/>
      <c r="K64" s="115"/>
      <c r="L64" s="115"/>
      <c r="M64" s="115"/>
      <c r="N64" s="115"/>
      <c r="O64" s="115"/>
      <c r="P64" s="115"/>
      <c r="Q64" s="115"/>
      <c r="R64" s="116"/>
    </row>
    <row r="65" spans="2:18" ht="13.5" thickBot="1">
      <c r="B65" s="117"/>
      <c r="C65" s="118"/>
      <c r="D65" s="118"/>
      <c r="E65" s="118"/>
      <c r="F65" s="118"/>
      <c r="G65" s="118"/>
      <c r="H65" s="118"/>
      <c r="I65" s="118"/>
      <c r="J65" s="118"/>
      <c r="K65" s="118"/>
      <c r="L65" s="118"/>
      <c r="M65" s="118"/>
      <c r="N65" s="118"/>
      <c r="O65" s="118"/>
      <c r="P65" s="118"/>
      <c r="Q65" s="118"/>
      <c r="R65" s="119"/>
    </row>
  </sheetData>
  <sheetProtection/>
  <mergeCells count="63">
    <mergeCell ref="B58:C58"/>
    <mergeCell ref="B53:C53"/>
    <mergeCell ref="B56:C56"/>
    <mergeCell ref="B18:C18"/>
    <mergeCell ref="L13:M13"/>
    <mergeCell ref="B55:C55"/>
    <mergeCell ref="B15:D15"/>
    <mergeCell ref="G14:N16"/>
    <mergeCell ref="E14:F14"/>
    <mergeCell ref="B63:R65"/>
    <mergeCell ref="B17:R17"/>
    <mergeCell ref="B51:R51"/>
    <mergeCell ref="B59:R61"/>
    <mergeCell ref="B57:C57"/>
    <mergeCell ref="E16:F16"/>
    <mergeCell ref="E7:K7"/>
    <mergeCell ref="F12:G12"/>
    <mergeCell ref="E11:G11"/>
    <mergeCell ref="F13:G13"/>
    <mergeCell ref="B62:R62"/>
    <mergeCell ref="B54:C54"/>
    <mergeCell ref="G22:N22"/>
    <mergeCell ref="B22:C22"/>
    <mergeCell ref="B52:C52"/>
    <mergeCell ref="F18:G18"/>
    <mergeCell ref="J18:K18"/>
    <mergeCell ref="B9:D9"/>
    <mergeCell ref="B10:D10"/>
    <mergeCell ref="B11:D11"/>
    <mergeCell ref="B12:D12"/>
    <mergeCell ref="B13:D13"/>
    <mergeCell ref="B14:D14"/>
    <mergeCell ref="I13:J13"/>
    <mergeCell ref="E15:F15"/>
    <mergeCell ref="B2:R3"/>
    <mergeCell ref="B4:R4"/>
    <mergeCell ref="B16:D16"/>
    <mergeCell ref="O16:R16"/>
    <mergeCell ref="O5:R15"/>
    <mergeCell ref="E8:N8"/>
    <mergeCell ref="E9:N9"/>
    <mergeCell ref="E10:N10"/>
    <mergeCell ref="L5:N7"/>
    <mergeCell ref="J5:K5"/>
    <mergeCell ref="B5:D5"/>
    <mergeCell ref="B6:D6"/>
    <mergeCell ref="B7:D7"/>
    <mergeCell ref="B8:D8"/>
    <mergeCell ref="I12:J12"/>
    <mergeCell ref="H11:K11"/>
    <mergeCell ref="K12:N12"/>
    <mergeCell ref="L11:N11"/>
    <mergeCell ref="E6:K6"/>
    <mergeCell ref="B21:R21"/>
    <mergeCell ref="N18:O18"/>
    <mergeCell ref="B19:C19"/>
    <mergeCell ref="B20:C20"/>
    <mergeCell ref="F19:G19"/>
    <mergeCell ref="F20:G20"/>
    <mergeCell ref="J19:K19"/>
    <mergeCell ref="J20:K20"/>
    <mergeCell ref="N19:O19"/>
    <mergeCell ref="N20:O20"/>
  </mergeCells>
  <conditionalFormatting sqref="D53:P58">
    <cfRule type="cellIs" priority="1" dxfId="3" operator="equal" stopIfTrue="1">
      <formula>0</formula>
    </cfRule>
  </conditionalFormatting>
  <conditionalFormatting sqref="Q24:Q49">
    <cfRule type="cellIs" priority="2" dxfId="1" operator="greaterThan" stopIfTrue="1">
      <formula>0</formula>
    </cfRule>
  </conditionalFormatting>
  <conditionalFormatting sqref="F24:F49">
    <cfRule type="cellIs" priority="3" dxfId="1" operator="lessThan" stopIfTrue="1">
      <formula>5</formula>
    </cfRule>
    <cfRule type="cellIs" priority="4" dxfId="0" operator="greaterThan" stopIfTrue="1">
      <formula>6</formula>
    </cfRule>
  </conditionalFormatting>
  <dataValidations count="18">
    <dataValidation type="whole" allowBlank="1" showInputMessage="1" showErrorMessage="1" sqref="D53:L58 N53:P58 G24:O49">
      <formula1>0</formula1>
      <formula2>1000</formula2>
    </dataValidation>
    <dataValidation type="textLength" allowBlank="1" showInputMessage="1" showErrorMessage="1" sqref="B54:C58">
      <formula1>1</formula1>
      <formula2>12</formula2>
    </dataValidation>
    <dataValidation type="whole" allowBlank="1" showInputMessage="1" showErrorMessage="1" promptTitle="Let op!" prompt="Alleen hele getallen kunnen ingevuld worden!" sqref="M53:M58">
      <formula1>0</formula1>
      <formula2>1000</formula2>
    </dataValidation>
    <dataValidation type="textLength" allowBlank="1" showInputMessage="1" showErrorMessage="1" promptTitle="Let op!" prompt="Maximaal 12 karakters" sqref="B53:C53">
      <formula1>1</formula1>
      <formula2>12</formula2>
    </dataValidation>
    <dataValidation type="whole" allowBlank="1" showInputMessage="1" showErrorMessage="1" sqref="F5">
      <formula1>1950</formula1>
      <formula2>2050</formula2>
    </dataValidation>
    <dataValidation type="whole" allowBlank="1" showInputMessage="1" showErrorMessage="1" sqref="H5">
      <formula1>1</formula1>
      <formula2>12</formula2>
    </dataValidation>
    <dataValidation type="time" allowBlank="1" showInputMessage="1" showErrorMessage="1" promptTitle="Let op!" prompt="Tijd alleen zo weergeven!&#10;Vb. 23:00 " sqref="L13:M13">
      <formula1>0</formula1>
      <formula2>0.9993055555555556</formula2>
    </dataValidation>
    <dataValidation allowBlank="1" showInputMessage="1" showErrorMessage="1" promptTitle="Let op!" prompt="RA alleen zo weergeven:&#10;vb  23h00m" sqref="F13:G13"/>
    <dataValidation type="whole" allowBlank="1" showInputMessage="1" showErrorMessage="1" promptTitle="Let op!" prompt="Alleen hele getallen tussen de -90 en 90." sqref="I13:J13">
      <formula1>-90</formula1>
      <formula2>90</formula2>
    </dataValidation>
    <dataValidation type="decimal" allowBlank="1" showInputMessage="1" showErrorMessage="1" sqref="F24:F49">
      <formula1>1</formula1>
      <formula2>8</formula2>
    </dataValidation>
    <dataValidation type="whole" allowBlank="1" showInputMessage="1" showErrorMessage="1" sqref="Q24:Q49">
      <formula1>10</formula1>
      <formula2>100</formula2>
    </dataValidation>
    <dataValidation allowBlank="1" showInputMessage="1" showErrorMessage="1" promptTitle="Let op!" prompt="Alleen methode van waarneming&#10;aangeven dus of  P (plottings) of &#10;C (counting) aangeven!" sqref="R24:R49"/>
    <dataValidation type="time" allowBlank="1" showInputMessage="1" showErrorMessage="1" promptTitle="Let op!" prompt="Tijdstippen alleen op deze manier weergeven:&#10;  vb 23:00" sqref="E14:F15">
      <formula1>0</formula1>
      <formula2>0.999988425925926</formula2>
    </dataValidation>
    <dataValidation type="textLength" allowBlank="1" showInputMessage="1" showErrorMessage="1" promptTitle="Let op!" prompt="Zwermen alleen invullen als deze voorbeelden:&#10;delta Cancriden = dCnc&#10;alpha Capricorniden = aCap&#10;Perseïden = Per" sqref="G23">
      <formula1>3</formula1>
      <formula2>4</formula2>
    </dataValidation>
    <dataValidation allowBlank="1" showInputMessage="1" showErrorMessage="1" promptTitle="Let op!" prompt="Nacht alleen als voorbeeld aangeven:&#10;11/12" sqref="J5:K5"/>
    <dataValidation type="textLength" allowBlank="1" showInputMessage="1" showErrorMessage="1" promptTitle="Let op!" prompt="Gebruik IMO code: dit zijn de eertse DRIE letters van de achternaam en de eerste TWEE van de voornaam. Dus Carl Johannink wordt JOHCA. Altijd in hoofdletters schrijven!" sqref="E7:K7">
      <formula1>5</formula1>
      <formula2>5</formula2>
    </dataValidation>
    <dataValidation type="time" allowBlank="1" showErrorMessage="1" promptTitle="Let op!" prompt="Tijden alleen zo weergeven:&#10;vb. 22:10" sqref="B24:B49">
      <formula1>0</formula1>
      <formula2>0.999988425925926</formula2>
    </dataValidation>
    <dataValidation type="time" allowBlank="1" showErrorMessage="1" promptTitle="Let op!" prompt="Tijdstippen alleen weergeven als dit voorbeeld!&#10;vb 21:00" sqref="C24:C49">
      <formula1>0</formula1>
      <formula2>0.999988425925926</formula2>
    </dataValidation>
  </dataValidations>
  <hyperlinks>
    <hyperlink ref="R19" r:id="rId1" display="Help!"/>
    <hyperlink ref="E10" r:id="rId2" display="sietsedavid@gmail.com"/>
  </hyperlinks>
  <printOptions/>
  <pageMargins left="0.75" right="0.75" top="1" bottom="1" header="0.5" footer="0.5"/>
  <pageSetup horizontalDpi="300" verticalDpi="300" orientation="portrait" paperSize="9" scale="85"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Dutch Meteor Society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Koen Miskotte</dc:creator>
  <cp:keywords/>
  <dc:description/>
  <cp:lastModifiedBy>Dijkstra</cp:lastModifiedBy>
  <cp:lastPrinted>2006-11-22T16:12:06Z</cp:lastPrinted>
  <dcterms:created xsi:type="dcterms:W3CDTF">2001-04-15T07:37:53Z</dcterms:created>
  <dcterms:modified xsi:type="dcterms:W3CDTF">2016-10-28T00:18:01Z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